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'Sheet1'!$A$1:$R$55</definedName>
  </definedNames>
  <calcPr fullCalcOnLoad="1"/>
</workbook>
</file>

<file path=xl/sharedStrings.xml><?xml version="1.0" encoding="utf-8"?>
<sst xmlns="http://schemas.openxmlformats.org/spreadsheetml/2006/main" count="74" uniqueCount="59">
  <si>
    <t>REVENUE ESTIMATING CONFERENCE</t>
  </si>
  <si>
    <t>ESTIMATE OF GENERAL FUND RECEIPTS</t>
  </si>
  <si>
    <t>% Change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</si>
  <si>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</si>
  <si>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</si>
  <si>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</si>
  <si>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</si>
  <si>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</si>
  <si>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</si>
  <si>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</si>
  <si>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</si>
  <si>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</si>
  <si>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</si>
  <si>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</si>
  <si>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</si>
  <si>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</si>
  <si>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</si>
  <si>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</si>
  <si>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</si>
  <si>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</si>
  <si>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</si>
  <si>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</si>
  <si>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</si>
  <si>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</si>
  <si>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</si>
  <si>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</si>
  <si>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</si>
  <si>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</si>
  <si>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</si>
  <si>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</si>
  <si>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</si>
  <si>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</si>
  <si>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</si>
  <si>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FY 06</t>
  </si>
  <si>
    <t>Sales/Use Tax</t>
  </si>
  <si>
    <t>FY 07</t>
  </si>
  <si>
    <t>FY 08</t>
  </si>
  <si>
    <t>FY 09</t>
  </si>
  <si>
    <t>FY 07 Act</t>
  </si>
  <si>
    <t>FY 09 Est vs.</t>
  </si>
  <si>
    <t>FY 08 Est</t>
  </si>
  <si>
    <t>Total Gross Receipts</t>
  </si>
  <si>
    <t>Total Accrual General Fune Receipts</t>
  </si>
  <si>
    <t>Net General Fund Revenues</t>
  </si>
  <si>
    <t>FY 08 Act vs.</t>
  </si>
  <si>
    <t>School Infrastructure Transfer</t>
  </si>
  <si>
    <t>10/08 REC</t>
  </si>
  <si>
    <t>FY 10</t>
  </si>
  <si>
    <t>FY 08 Act</t>
  </si>
  <si>
    <t>FY 10 Est vs.</t>
  </si>
  <si>
    <t>FY 09 Est</t>
  </si>
  <si>
    <t>December 12, 2008</t>
  </si>
  <si>
    <t>12/08 REC</t>
  </si>
  <si>
    <t>School Infrastructure*</t>
  </si>
  <si>
    <t>*</t>
  </si>
  <si>
    <t>Included in the Sales/Use Tax number above</t>
  </si>
  <si>
    <t>**</t>
  </si>
  <si>
    <t>Transfers estimated on an accrual basis starting FY2009, October 2009 Estimate</t>
  </si>
  <si>
    <t>Transfers**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</si>
</sst>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9" fillId="0" borderId="4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zoomScale="75" zoomScaleNormal="75" workbookViewId="0" topLeftCell="A1">
      <selection activeCell="A2" sqref="A2:R2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6" width="10.28125" style="1" customWidth="1"/>
    <col min="7" max="7" width="10.8515625" style="1" customWidth="1"/>
    <col min="8" max="8" width="1.1484375" style="18" customWidth="1"/>
    <col min="9" max="9" width="12.8515625" style="1" customWidth="1"/>
    <col min="10" max="10" width="10.7109375" style="1" customWidth="1"/>
    <col min="11" max="11" width="13.00390625" style="1" customWidth="1"/>
    <col min="12" max="12" width="10.7109375" style="1" customWidth="1"/>
    <col min="13" max="13" width="1.1484375" style="18" customWidth="1"/>
    <col min="14" max="15" width="12.7109375" style="1" customWidth="1"/>
    <col min="16" max="16" width="1.710937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5" customHeight="1">
      <c r="A3" s="78" t="s">
        <v>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ht="15.75" thickBot="1"/>
    <row r="5" spans="7:18" ht="15">
      <c r="G5" s="2" t="s">
        <v>2</v>
      </c>
      <c r="H5" s="2"/>
      <c r="I5" s="3" t="s">
        <v>46</v>
      </c>
      <c r="J5" s="4" t="s">
        <v>2</v>
      </c>
      <c r="K5" s="5" t="str">
        <f>I5</f>
        <v>10/08 REC</v>
      </c>
      <c r="L5" s="6" t="s">
        <v>2</v>
      </c>
      <c r="M5" s="53"/>
      <c r="N5" s="3" t="s">
        <v>52</v>
      </c>
      <c r="O5" s="4" t="s">
        <v>2</v>
      </c>
      <c r="P5" s="4"/>
      <c r="Q5" s="5" t="str">
        <f>N5</f>
        <v>12/08 REC</v>
      </c>
      <c r="R5" s="6" t="s">
        <v>2</v>
      </c>
    </row>
    <row r="6" spans="3:18" ht="15">
      <c r="C6" s="7" t="s">
        <v>3</v>
      </c>
      <c r="D6" s="7" t="s">
        <v>33</v>
      </c>
      <c r="E6" s="7" t="s">
        <v>35</v>
      </c>
      <c r="F6" s="7" t="s">
        <v>36</v>
      </c>
      <c r="G6" s="8" t="s">
        <v>44</v>
      </c>
      <c r="H6" s="8"/>
      <c r="I6" s="9" t="s">
        <v>37</v>
      </c>
      <c r="J6" s="8" t="s">
        <v>39</v>
      </c>
      <c r="K6" s="10" t="s">
        <v>47</v>
      </c>
      <c r="L6" s="11" t="s">
        <v>49</v>
      </c>
      <c r="M6" s="54"/>
      <c r="N6" s="9" t="s">
        <v>37</v>
      </c>
      <c r="O6" s="8" t="s">
        <v>39</v>
      </c>
      <c r="P6" s="8"/>
      <c r="Q6" s="10" t="s">
        <v>47</v>
      </c>
      <c r="R6" s="11" t="s">
        <v>49</v>
      </c>
    </row>
    <row r="7" spans="3:18" ht="15">
      <c r="C7" s="12" t="s">
        <v>4</v>
      </c>
      <c r="D7" s="12" t="s">
        <v>4</v>
      </c>
      <c r="E7" s="12" t="s">
        <v>4</v>
      </c>
      <c r="F7" s="12" t="s">
        <v>4</v>
      </c>
      <c r="G7" s="13" t="s">
        <v>38</v>
      </c>
      <c r="H7" s="13"/>
      <c r="I7" s="14" t="s">
        <v>5</v>
      </c>
      <c r="J7" s="13" t="s">
        <v>40</v>
      </c>
      <c r="K7" s="15" t="s">
        <v>5</v>
      </c>
      <c r="L7" s="16" t="s">
        <v>50</v>
      </c>
      <c r="M7" s="55"/>
      <c r="N7" s="14" t="s">
        <v>5</v>
      </c>
      <c r="O7" s="13" t="s">
        <v>48</v>
      </c>
      <c r="P7" s="13"/>
      <c r="Q7" s="15" t="s">
        <v>5</v>
      </c>
      <c r="R7" s="16" t="s">
        <v>50</v>
      </c>
    </row>
    <row r="8" spans="1:18" ht="17.25">
      <c r="A8" s="17" t="s">
        <v>6</v>
      </c>
      <c r="C8" s="18"/>
      <c r="D8" s="18"/>
      <c r="E8" s="18"/>
      <c r="F8" s="18"/>
      <c r="G8" s="18"/>
      <c r="I8" s="19"/>
      <c r="J8" s="18"/>
      <c r="K8" s="18"/>
      <c r="L8" s="20"/>
      <c r="M8" s="56"/>
      <c r="N8" s="19"/>
      <c r="O8" s="18"/>
      <c r="P8" s="18"/>
      <c r="Q8" s="18"/>
      <c r="R8" s="20"/>
    </row>
    <row r="9" spans="2:18" ht="15">
      <c r="B9" s="21" t="s">
        <v>7</v>
      </c>
      <c r="C9" s="22">
        <v>2782.3</v>
      </c>
      <c r="D9" s="22">
        <v>2854.2</v>
      </c>
      <c r="E9" s="22">
        <v>3085.9</v>
      </c>
      <c r="F9" s="22">
        <v>3359.7</v>
      </c>
      <c r="G9" s="23">
        <f>(F9-E9)/E9</f>
        <v>0.08872614148222552</v>
      </c>
      <c r="H9" s="23"/>
      <c r="I9" s="24">
        <v>3452.8</v>
      </c>
      <c r="J9" s="23">
        <f>(I9-F9)/F9</f>
        <v>0.02771080751257564</v>
      </c>
      <c r="K9" s="25">
        <v>3508.7</v>
      </c>
      <c r="L9" s="26">
        <f>(K9-I9)/I9</f>
        <v>0.01618975903614447</v>
      </c>
      <c r="M9" s="57"/>
      <c r="N9" s="24">
        <v>3424.4</v>
      </c>
      <c r="O9" s="23">
        <f aca="true" t="shared" si="0" ref="O9:O19">(N9-F9)/F9</f>
        <v>0.019257671815936028</v>
      </c>
      <c r="P9" s="23"/>
      <c r="Q9" s="25">
        <v>3485.2</v>
      </c>
      <c r="R9" s="26">
        <f>(Q9-N9)/N9</f>
        <v>0.017754935171124787</v>
      </c>
    </row>
    <row r="10" spans="1:18" ht="15">
      <c r="A10" s="18"/>
      <c r="B10" s="27" t="s">
        <v>34</v>
      </c>
      <c r="C10" s="28">
        <v>1812.3</v>
      </c>
      <c r="D10" s="28">
        <v>1881.1</v>
      </c>
      <c r="E10" s="28">
        <v>1910.1</v>
      </c>
      <c r="F10" s="28">
        <v>2000.2</v>
      </c>
      <c r="G10" s="29">
        <f aca="true" t="shared" si="1" ref="G10:G19">(F10-E10)/E10</f>
        <v>0.04717030521962208</v>
      </c>
      <c r="H10" s="23"/>
      <c r="I10" s="30">
        <v>2458.5</v>
      </c>
      <c r="J10" s="29">
        <f aca="true" t="shared" si="2" ref="J10:J21">(I10-F10)/F10</f>
        <v>0.22912708729127085</v>
      </c>
      <c r="K10" s="31">
        <v>2507.7</v>
      </c>
      <c r="L10" s="32">
        <f aca="true" t="shared" si="3" ref="L10:L19">(K10-I10)/I10</f>
        <v>0.020012202562538058</v>
      </c>
      <c r="M10" s="57"/>
      <c r="N10" s="30">
        <v>2418.8</v>
      </c>
      <c r="O10" s="29">
        <f t="shared" si="0"/>
        <v>0.20927907209279079</v>
      </c>
      <c r="P10" s="29"/>
      <c r="Q10" s="31">
        <v>2467.5</v>
      </c>
      <c r="R10" s="32">
        <f aca="true" t="shared" si="4" ref="R10:R21">(Q10-N10)/N10</f>
        <v>0.0201339507193649</v>
      </c>
    </row>
    <row r="11" spans="1:18" ht="15">
      <c r="A11" s="18"/>
      <c r="B11" s="73" t="s">
        <v>53</v>
      </c>
      <c r="C11" s="34"/>
      <c r="D11" s="34"/>
      <c r="E11" s="34"/>
      <c r="F11" s="34"/>
      <c r="G11" s="23"/>
      <c r="H11" s="23"/>
      <c r="I11" s="68">
        <v>358</v>
      </c>
      <c r="J11" s="69"/>
      <c r="K11" s="70">
        <v>400</v>
      </c>
      <c r="L11" s="71"/>
      <c r="M11" s="72"/>
      <c r="N11" s="68">
        <v>358.6</v>
      </c>
      <c r="O11" s="69"/>
      <c r="P11" s="69"/>
      <c r="Q11" s="70">
        <v>411.2</v>
      </c>
      <c r="R11" s="26"/>
    </row>
    <row r="12" spans="2:18" ht="15">
      <c r="B12" s="21" t="s">
        <v>8</v>
      </c>
      <c r="C12" s="22">
        <v>280.9</v>
      </c>
      <c r="D12" s="22">
        <v>348.6</v>
      </c>
      <c r="E12" s="22">
        <v>424.6</v>
      </c>
      <c r="F12" s="22">
        <v>483.8</v>
      </c>
      <c r="G12" s="23">
        <f t="shared" si="1"/>
        <v>0.13942534149788033</v>
      </c>
      <c r="H12" s="23"/>
      <c r="I12" s="24">
        <v>437.1</v>
      </c>
      <c r="J12" s="23">
        <f t="shared" si="2"/>
        <v>-0.09652749069863577</v>
      </c>
      <c r="K12" s="25">
        <v>408.1</v>
      </c>
      <c r="L12" s="26">
        <f t="shared" si="3"/>
        <v>-0.06634637382749943</v>
      </c>
      <c r="M12" s="57"/>
      <c r="N12" s="24">
        <v>407.1</v>
      </c>
      <c r="O12" s="23">
        <f t="shared" si="0"/>
        <v>-0.15853658536585363</v>
      </c>
      <c r="P12" s="23"/>
      <c r="Q12" s="25">
        <v>366.7</v>
      </c>
      <c r="R12" s="26">
        <f t="shared" si="4"/>
        <v>-0.09923851633505289</v>
      </c>
    </row>
    <row r="13" spans="1:18" ht="15">
      <c r="A13" s="18"/>
      <c r="B13" s="61" t="s">
        <v>9</v>
      </c>
      <c r="C13" s="34">
        <v>78.4</v>
      </c>
      <c r="D13" s="34">
        <v>73.1</v>
      </c>
      <c r="E13" s="34">
        <v>76</v>
      </c>
      <c r="F13" s="34">
        <v>78.4</v>
      </c>
      <c r="G13" s="23">
        <f t="shared" si="1"/>
        <v>0.03157894736842113</v>
      </c>
      <c r="H13" s="23"/>
      <c r="I13" s="24">
        <v>80</v>
      </c>
      <c r="J13" s="23">
        <f t="shared" si="2"/>
        <v>0.020408163265306048</v>
      </c>
      <c r="K13" s="25">
        <v>80</v>
      </c>
      <c r="L13" s="26">
        <f t="shared" si="3"/>
        <v>0</v>
      </c>
      <c r="M13" s="57"/>
      <c r="N13" s="24">
        <v>83.9</v>
      </c>
      <c r="O13" s="23">
        <f t="shared" si="0"/>
        <v>0.07015306122448979</v>
      </c>
      <c r="P13" s="23"/>
      <c r="Q13" s="25">
        <v>83.9</v>
      </c>
      <c r="R13" s="26">
        <f t="shared" si="4"/>
        <v>0</v>
      </c>
    </row>
    <row r="14" spans="2:18" ht="15">
      <c r="B14" s="27" t="s">
        <v>10</v>
      </c>
      <c r="C14" s="28">
        <v>130.9</v>
      </c>
      <c r="D14" s="28">
        <v>121.4</v>
      </c>
      <c r="E14" s="28">
        <v>105.2</v>
      </c>
      <c r="F14" s="28">
        <v>111.7</v>
      </c>
      <c r="G14" s="29">
        <f t="shared" si="1"/>
        <v>0.06178707224334601</v>
      </c>
      <c r="H14" s="23"/>
      <c r="I14" s="30">
        <v>114.5</v>
      </c>
      <c r="J14" s="29">
        <f t="shared" si="2"/>
        <v>0.025067144136078755</v>
      </c>
      <c r="K14" s="31">
        <v>114.4</v>
      </c>
      <c r="L14" s="32">
        <f t="shared" si="3"/>
        <v>-0.0008733624454147975</v>
      </c>
      <c r="M14" s="57"/>
      <c r="N14" s="30">
        <v>115.6</v>
      </c>
      <c r="O14" s="29">
        <f t="shared" si="0"/>
        <v>0.0349149507609668</v>
      </c>
      <c r="P14" s="29"/>
      <c r="Q14" s="31">
        <v>115.6</v>
      </c>
      <c r="R14" s="32">
        <f t="shared" si="4"/>
        <v>0</v>
      </c>
    </row>
    <row r="15" spans="2:18" ht="15">
      <c r="B15" s="21" t="s">
        <v>11</v>
      </c>
      <c r="C15" s="22">
        <v>87.4</v>
      </c>
      <c r="D15" s="22">
        <v>89.5</v>
      </c>
      <c r="E15" s="22">
        <v>122</v>
      </c>
      <c r="F15" s="22">
        <v>229.5</v>
      </c>
      <c r="G15" s="23">
        <f t="shared" si="1"/>
        <v>0.8811475409836066</v>
      </c>
      <c r="H15" s="23"/>
      <c r="I15" s="24">
        <v>224</v>
      </c>
      <c r="J15" s="23">
        <f t="shared" si="2"/>
        <v>-0.023965141612200435</v>
      </c>
      <c r="K15" s="25">
        <v>221.8</v>
      </c>
      <c r="L15" s="26">
        <f t="shared" si="3"/>
        <v>-0.009821428571428521</v>
      </c>
      <c r="M15" s="57"/>
      <c r="N15" s="24">
        <v>224</v>
      </c>
      <c r="O15" s="23">
        <f t="shared" si="0"/>
        <v>-0.023965141612200435</v>
      </c>
      <c r="P15" s="23"/>
      <c r="Q15" s="25">
        <v>221.8</v>
      </c>
      <c r="R15" s="26">
        <f t="shared" si="4"/>
        <v>-0.009821428571428521</v>
      </c>
    </row>
    <row r="16" spans="2:18" ht="15">
      <c r="B16" s="61" t="s">
        <v>12</v>
      </c>
      <c r="C16" s="34">
        <v>8.7</v>
      </c>
      <c r="D16" s="34">
        <v>9.2</v>
      </c>
      <c r="E16" s="34">
        <v>12.1</v>
      </c>
      <c r="F16" s="34">
        <v>21.2</v>
      </c>
      <c r="G16" s="23">
        <f t="shared" si="1"/>
        <v>0.7520661157024793</v>
      </c>
      <c r="H16" s="23"/>
      <c r="I16" s="24">
        <v>22.1</v>
      </c>
      <c r="J16" s="23">
        <f t="shared" si="2"/>
        <v>0.04245283018867935</v>
      </c>
      <c r="K16" s="25">
        <v>23</v>
      </c>
      <c r="L16" s="26">
        <f t="shared" si="3"/>
        <v>0.04072398190045242</v>
      </c>
      <c r="M16" s="57"/>
      <c r="N16" s="24">
        <v>21.8</v>
      </c>
      <c r="O16" s="23">
        <f t="shared" si="0"/>
        <v>0.028301886792452897</v>
      </c>
      <c r="P16" s="23"/>
      <c r="Q16" s="25">
        <v>23</v>
      </c>
      <c r="R16" s="26">
        <f t="shared" si="4"/>
        <v>0.055045871559632996</v>
      </c>
    </row>
    <row r="17" spans="2:18" ht="15">
      <c r="B17" s="27" t="s">
        <v>13</v>
      </c>
      <c r="C17" s="28">
        <v>14</v>
      </c>
      <c r="D17" s="28">
        <v>14.2</v>
      </c>
      <c r="E17" s="28">
        <v>14.3</v>
      </c>
      <c r="F17" s="28">
        <v>14.5</v>
      </c>
      <c r="G17" s="29">
        <f t="shared" si="1"/>
        <v>0.013986013986013936</v>
      </c>
      <c r="H17" s="23"/>
      <c r="I17" s="30">
        <v>14.6</v>
      </c>
      <c r="J17" s="29">
        <f t="shared" si="2"/>
        <v>0.006896551724137907</v>
      </c>
      <c r="K17" s="31">
        <v>14.6</v>
      </c>
      <c r="L17" s="32">
        <f t="shared" si="3"/>
        <v>0</v>
      </c>
      <c r="M17" s="57"/>
      <c r="N17" s="30">
        <v>14.5</v>
      </c>
      <c r="O17" s="29">
        <f t="shared" si="0"/>
        <v>0</v>
      </c>
      <c r="P17" s="29"/>
      <c r="Q17" s="31">
        <v>14.6</v>
      </c>
      <c r="R17" s="32">
        <f t="shared" si="4"/>
        <v>0.006896551724137907</v>
      </c>
    </row>
    <row r="18" spans="2:18" ht="15">
      <c r="B18" s="21" t="s">
        <v>14</v>
      </c>
      <c r="C18" s="22">
        <v>35.4</v>
      </c>
      <c r="D18" s="22">
        <v>35.5</v>
      </c>
      <c r="E18" s="22">
        <v>33.3</v>
      </c>
      <c r="F18" s="22">
        <v>37.6</v>
      </c>
      <c r="G18" s="23">
        <f t="shared" si="1"/>
        <v>0.12912912912912927</v>
      </c>
      <c r="H18" s="23"/>
      <c r="I18" s="24">
        <v>32.2</v>
      </c>
      <c r="J18" s="23">
        <f t="shared" si="2"/>
        <v>-0.1436170212765957</v>
      </c>
      <c r="K18" s="25">
        <v>29.1</v>
      </c>
      <c r="L18" s="26">
        <f t="shared" si="3"/>
        <v>-0.09627329192546587</v>
      </c>
      <c r="M18" s="57"/>
      <c r="N18" s="24">
        <v>32.2</v>
      </c>
      <c r="O18" s="23">
        <f t="shared" si="0"/>
        <v>-0.1436170212765957</v>
      </c>
      <c r="P18" s="23"/>
      <c r="Q18" s="25">
        <v>29.3</v>
      </c>
      <c r="R18" s="26">
        <f t="shared" si="4"/>
        <v>-0.0900621118012423</v>
      </c>
    </row>
    <row r="19" spans="2:18" ht="15">
      <c r="B19" s="21" t="s">
        <v>15</v>
      </c>
      <c r="C19" s="22">
        <v>0.6</v>
      </c>
      <c r="D19" s="22">
        <v>0.6</v>
      </c>
      <c r="E19" s="22">
        <v>1</v>
      </c>
      <c r="F19" s="22">
        <v>1</v>
      </c>
      <c r="G19" s="23">
        <f t="shared" si="1"/>
        <v>0</v>
      </c>
      <c r="H19" s="23"/>
      <c r="I19" s="24">
        <v>1</v>
      </c>
      <c r="J19" s="23">
        <f t="shared" si="2"/>
        <v>0</v>
      </c>
      <c r="K19" s="25">
        <v>1</v>
      </c>
      <c r="L19" s="26">
        <f t="shared" si="3"/>
        <v>0</v>
      </c>
      <c r="M19" s="57"/>
      <c r="N19" s="24">
        <v>1</v>
      </c>
      <c r="O19" s="23">
        <f t="shared" si="0"/>
        <v>0</v>
      </c>
      <c r="P19" s="23"/>
      <c r="Q19" s="25">
        <v>1</v>
      </c>
      <c r="R19" s="26">
        <f t="shared" si="4"/>
        <v>0</v>
      </c>
    </row>
    <row r="20" spans="3:18" ht="9.75" customHeight="1">
      <c r="C20" s="22"/>
      <c r="D20" s="22"/>
      <c r="E20" s="22"/>
      <c r="F20" s="22"/>
      <c r="G20" s="18"/>
      <c r="I20" s="33"/>
      <c r="J20" s="18"/>
      <c r="K20" s="34"/>
      <c r="L20" s="20"/>
      <c r="M20" s="56"/>
      <c r="N20" s="33"/>
      <c r="O20" s="18"/>
      <c r="P20" s="18"/>
      <c r="Q20" s="34"/>
      <c r="R20" s="20"/>
    </row>
    <row r="21" spans="1:18" ht="15.75">
      <c r="A21" s="35" t="s">
        <v>16</v>
      </c>
      <c r="B21" s="21"/>
      <c r="C21" s="38">
        <f>SUM(C9:C20)</f>
        <v>5230.899999999999</v>
      </c>
      <c r="D21" s="38">
        <f>SUM(D9:D20)</f>
        <v>5427.4</v>
      </c>
      <c r="E21" s="38">
        <f>SUM(E9:E20)</f>
        <v>5784.500000000001</v>
      </c>
      <c r="F21" s="38">
        <f>SUM(F9:F20)</f>
        <v>6337.599999999999</v>
      </c>
      <c r="G21" s="37">
        <f>(F21-E21)/E21</f>
        <v>0.09561759875529405</v>
      </c>
      <c r="H21" s="26"/>
      <c r="I21" s="36">
        <f>I9+I10+SUM(I12:I19)</f>
        <v>6836.8</v>
      </c>
      <c r="J21" s="37">
        <f t="shared" si="2"/>
        <v>0.07876798788184813</v>
      </c>
      <c r="K21" s="38">
        <f>K9+K10+SUM(K12:K19)</f>
        <v>6908.4</v>
      </c>
      <c r="L21" s="39">
        <f>(K21-I21)/I21</f>
        <v>0.010472735782822293</v>
      </c>
      <c r="M21" s="57"/>
      <c r="N21" s="36">
        <f>N9+N10+SUM(N12:N19)</f>
        <v>6743.300000000001</v>
      </c>
      <c r="O21" s="37">
        <f>(N21-F21)/F21</f>
        <v>0.06401476899772811</v>
      </c>
      <c r="P21" s="37"/>
      <c r="Q21" s="38">
        <f>Q9+Q10+SUM(Q12:Q19)</f>
        <v>6808.599999999999</v>
      </c>
      <c r="R21" s="39">
        <f t="shared" si="4"/>
        <v>0.009683686029095303</v>
      </c>
    </row>
    <row r="22" spans="2:18" ht="9.75" customHeight="1">
      <c r="B22" s="21"/>
      <c r="C22" s="22"/>
      <c r="D22" s="22"/>
      <c r="E22" s="22"/>
      <c r="F22" s="22"/>
      <c r="G22" s="23"/>
      <c r="H22" s="23"/>
      <c r="I22" s="33"/>
      <c r="J22" s="23"/>
      <c r="K22" s="34"/>
      <c r="L22" s="26"/>
      <c r="M22" s="57"/>
      <c r="N22" s="33"/>
      <c r="O22" s="23"/>
      <c r="P22" s="23"/>
      <c r="Q22" s="34"/>
      <c r="R22" s="26"/>
    </row>
    <row r="23" spans="1:18" ht="17.25">
      <c r="A23" s="17" t="s">
        <v>17</v>
      </c>
      <c r="C23" s="22"/>
      <c r="D23" s="22"/>
      <c r="E23" s="22"/>
      <c r="F23" s="22"/>
      <c r="G23" s="18"/>
      <c r="I23" s="33"/>
      <c r="J23" s="18"/>
      <c r="K23" s="34"/>
      <c r="L23" s="20"/>
      <c r="M23" s="56"/>
      <c r="N23" s="33"/>
      <c r="O23" s="18"/>
      <c r="P23" s="18"/>
      <c r="Q23" s="34"/>
      <c r="R23" s="20"/>
    </row>
    <row r="24" spans="2:18" ht="15">
      <c r="B24" s="21" t="s">
        <v>18</v>
      </c>
      <c r="C24" s="22">
        <v>12.7</v>
      </c>
      <c r="D24" s="22">
        <v>13</v>
      </c>
      <c r="E24" s="22">
        <v>12.9</v>
      </c>
      <c r="F24" s="22">
        <v>14.9</v>
      </c>
      <c r="G24" s="23">
        <f aca="true" t="shared" si="5" ref="G24:G30">(F24-E24)/E24</f>
        <v>0.15503875968992248</v>
      </c>
      <c r="H24" s="23"/>
      <c r="I24" s="24">
        <v>13.4</v>
      </c>
      <c r="J24" s="23">
        <f aca="true" t="shared" si="6" ref="J24:J30">(I24-F24)/F24</f>
        <v>-0.10067114093959731</v>
      </c>
      <c r="K24" s="25">
        <v>13.4</v>
      </c>
      <c r="L24" s="26">
        <f aca="true" t="shared" si="7" ref="L24:L30">(K24-I24)/I24</f>
        <v>0</v>
      </c>
      <c r="M24" s="57"/>
      <c r="N24" s="24">
        <v>13.5</v>
      </c>
      <c r="O24" s="23">
        <f aca="true" t="shared" si="8" ref="O24:O30">(N24-F24)/F24</f>
        <v>-0.09395973154362418</v>
      </c>
      <c r="P24" s="23"/>
      <c r="Q24" s="25">
        <v>13.5</v>
      </c>
      <c r="R24" s="26">
        <f aca="true" t="shared" si="9" ref="R24:R30">(Q24-N24)/N24</f>
        <v>0</v>
      </c>
    </row>
    <row r="25" spans="2:18" ht="15">
      <c r="B25" s="27" t="s">
        <v>19</v>
      </c>
      <c r="C25" s="28">
        <v>59</v>
      </c>
      <c r="D25" s="28">
        <v>63.8</v>
      </c>
      <c r="E25" s="28">
        <v>64.8</v>
      </c>
      <c r="F25" s="28">
        <v>72.4</v>
      </c>
      <c r="G25" s="29">
        <f t="shared" si="5"/>
        <v>0.11728395061728408</v>
      </c>
      <c r="H25" s="23"/>
      <c r="I25" s="50">
        <v>74.6</v>
      </c>
      <c r="J25" s="29">
        <f t="shared" si="6"/>
        <v>0.030386740331491552</v>
      </c>
      <c r="K25" s="28">
        <v>74.6</v>
      </c>
      <c r="L25" s="32">
        <f t="shared" si="7"/>
        <v>0</v>
      </c>
      <c r="M25" s="57"/>
      <c r="N25" s="50">
        <v>81.6</v>
      </c>
      <c r="O25" s="29">
        <f t="shared" si="8"/>
        <v>0.12707182320441973</v>
      </c>
      <c r="P25" s="51"/>
      <c r="Q25" s="28">
        <v>74.6</v>
      </c>
      <c r="R25" s="32">
        <f t="shared" si="9"/>
        <v>-0.0857843137254902</v>
      </c>
    </row>
    <row r="26" spans="2:18" ht="15">
      <c r="B26" s="21" t="s">
        <v>20</v>
      </c>
      <c r="C26" s="22">
        <v>9.7</v>
      </c>
      <c r="D26" s="22">
        <v>17.5</v>
      </c>
      <c r="E26" s="22">
        <v>28.7</v>
      </c>
      <c r="F26" s="22">
        <v>25.3</v>
      </c>
      <c r="G26" s="23">
        <f t="shared" si="5"/>
        <v>-0.11846689895470379</v>
      </c>
      <c r="H26" s="23"/>
      <c r="I26" s="24">
        <v>12</v>
      </c>
      <c r="J26" s="23">
        <f t="shared" si="6"/>
        <v>-0.525691699604743</v>
      </c>
      <c r="K26" s="25">
        <v>11.5</v>
      </c>
      <c r="L26" s="26">
        <f t="shared" si="7"/>
        <v>-0.041666666666666664</v>
      </c>
      <c r="M26" s="57"/>
      <c r="N26" s="24">
        <v>16.5</v>
      </c>
      <c r="O26" s="23">
        <f t="shared" si="8"/>
        <v>-0.3478260869565218</v>
      </c>
      <c r="P26" s="23"/>
      <c r="Q26" s="25">
        <v>15.9</v>
      </c>
      <c r="R26" s="26">
        <f t="shared" si="9"/>
        <v>-0.03636363636363634</v>
      </c>
    </row>
    <row r="27" spans="2:18" ht="15">
      <c r="B27" s="21" t="s">
        <v>21</v>
      </c>
      <c r="C27" s="22">
        <v>72.3</v>
      </c>
      <c r="D27" s="22">
        <v>76.2</v>
      </c>
      <c r="E27" s="22">
        <v>84.7</v>
      </c>
      <c r="F27" s="22">
        <v>82.1</v>
      </c>
      <c r="G27" s="23">
        <f t="shared" si="5"/>
        <v>-0.030696576151121705</v>
      </c>
      <c r="H27" s="23"/>
      <c r="I27" s="24">
        <v>72.1</v>
      </c>
      <c r="J27" s="23">
        <f t="shared" si="6"/>
        <v>-0.1218026796589525</v>
      </c>
      <c r="K27" s="25">
        <v>72.9</v>
      </c>
      <c r="L27" s="26">
        <f t="shared" si="7"/>
        <v>0.011095700416088924</v>
      </c>
      <c r="M27" s="57"/>
      <c r="N27" s="24">
        <v>71.3</v>
      </c>
      <c r="O27" s="23">
        <f t="shared" si="8"/>
        <v>-0.13154689403166867</v>
      </c>
      <c r="P27" s="23"/>
      <c r="Q27" s="25">
        <v>74.6</v>
      </c>
      <c r="R27" s="26">
        <f t="shared" si="9"/>
        <v>0.04628330995792423</v>
      </c>
    </row>
    <row r="28" spans="2:18" ht="15">
      <c r="B28" s="27" t="s">
        <v>22</v>
      </c>
      <c r="C28" s="28">
        <v>59.2</v>
      </c>
      <c r="D28" s="28">
        <v>63.1</v>
      </c>
      <c r="E28" s="28">
        <v>66.9</v>
      </c>
      <c r="F28" s="28">
        <v>90</v>
      </c>
      <c r="G28" s="29">
        <f t="shared" si="5"/>
        <v>0.3452914798206277</v>
      </c>
      <c r="H28" s="23"/>
      <c r="I28" s="30">
        <v>104</v>
      </c>
      <c r="J28" s="29">
        <f t="shared" si="6"/>
        <v>0.15555555555555556</v>
      </c>
      <c r="K28" s="31">
        <v>106.1</v>
      </c>
      <c r="L28" s="32">
        <f t="shared" si="7"/>
        <v>0.020192307692307638</v>
      </c>
      <c r="M28" s="57"/>
      <c r="N28" s="30">
        <v>95</v>
      </c>
      <c r="O28" s="29">
        <f t="shared" si="8"/>
        <v>0.05555555555555555</v>
      </c>
      <c r="P28" s="29"/>
      <c r="Q28" s="31">
        <v>99</v>
      </c>
      <c r="R28" s="32">
        <f t="shared" si="9"/>
        <v>0.042105263157894736</v>
      </c>
    </row>
    <row r="29" spans="2:18" ht="15">
      <c r="B29" s="21" t="s">
        <v>23</v>
      </c>
      <c r="C29" s="22">
        <v>65.1</v>
      </c>
      <c r="D29" s="22">
        <v>49.7</v>
      </c>
      <c r="E29" s="22">
        <v>35.7</v>
      </c>
      <c r="F29" s="22">
        <v>36.1</v>
      </c>
      <c r="G29" s="23">
        <f t="shared" si="5"/>
        <v>0.011204481792717045</v>
      </c>
      <c r="H29" s="23"/>
      <c r="I29" s="24">
        <v>38.1</v>
      </c>
      <c r="J29" s="23">
        <f t="shared" si="6"/>
        <v>0.055401662049861494</v>
      </c>
      <c r="K29" s="25">
        <v>37.2</v>
      </c>
      <c r="L29" s="26">
        <f t="shared" si="7"/>
        <v>-0.02362204724409445</v>
      </c>
      <c r="M29" s="57"/>
      <c r="N29" s="24">
        <v>38.3</v>
      </c>
      <c r="O29" s="23">
        <f t="shared" si="8"/>
        <v>0.06094182825484752</v>
      </c>
      <c r="P29" s="23"/>
      <c r="Q29" s="25">
        <v>38</v>
      </c>
      <c r="R29" s="26">
        <f t="shared" si="9"/>
        <v>-0.007832898172323686</v>
      </c>
    </row>
    <row r="30" spans="2:18" ht="15">
      <c r="B30" s="21" t="s">
        <v>24</v>
      </c>
      <c r="C30" s="22">
        <v>60</v>
      </c>
      <c r="D30" s="22">
        <v>60</v>
      </c>
      <c r="E30" s="22">
        <v>60</v>
      </c>
      <c r="F30" s="22">
        <v>60</v>
      </c>
      <c r="G30" s="23">
        <f t="shared" si="5"/>
        <v>0</v>
      </c>
      <c r="H30" s="23"/>
      <c r="I30" s="24">
        <v>60</v>
      </c>
      <c r="J30" s="23">
        <f t="shared" si="6"/>
        <v>0</v>
      </c>
      <c r="K30" s="25">
        <v>60</v>
      </c>
      <c r="L30" s="26">
        <f t="shared" si="7"/>
        <v>0</v>
      </c>
      <c r="M30" s="57"/>
      <c r="N30" s="24">
        <v>60</v>
      </c>
      <c r="O30" s="23">
        <f t="shared" si="8"/>
        <v>0</v>
      </c>
      <c r="P30" s="23"/>
      <c r="Q30" s="25">
        <v>60</v>
      </c>
      <c r="R30" s="26">
        <f t="shared" si="9"/>
        <v>0</v>
      </c>
    </row>
    <row r="31" spans="3:18" ht="9.75" customHeight="1">
      <c r="C31" s="22"/>
      <c r="D31" s="22"/>
      <c r="E31" s="22"/>
      <c r="F31" s="22"/>
      <c r="G31" s="18"/>
      <c r="I31" s="33"/>
      <c r="J31" s="18"/>
      <c r="K31" s="34"/>
      <c r="L31" s="20"/>
      <c r="M31" s="56"/>
      <c r="N31" s="33"/>
      <c r="O31" s="18"/>
      <c r="P31" s="18"/>
      <c r="Q31" s="34"/>
      <c r="R31" s="20"/>
    </row>
    <row r="32" spans="1:18" ht="15.75">
      <c r="A32" s="35" t="s">
        <v>25</v>
      </c>
      <c r="B32" s="21"/>
      <c r="C32" s="38">
        <f>SUM(C24:C31)</f>
        <v>338</v>
      </c>
      <c r="D32" s="38">
        <f>SUM(D24:D31)</f>
        <v>343.3</v>
      </c>
      <c r="E32" s="38">
        <f>SUM(E24:E31)</f>
        <v>353.7</v>
      </c>
      <c r="F32" s="38">
        <f>SUM(F24:F31)</f>
        <v>380.8</v>
      </c>
      <c r="G32" s="37">
        <f>(F32-E32)/E32</f>
        <v>0.07661860333616065</v>
      </c>
      <c r="H32" s="26"/>
      <c r="I32" s="36">
        <f>SUM(I24:I31)</f>
        <v>374.20000000000005</v>
      </c>
      <c r="J32" s="37">
        <f>(I32-F32)/F32</f>
        <v>-0.017331932773109154</v>
      </c>
      <c r="K32" s="38">
        <f>SUM(K24:K31)</f>
        <v>375.7</v>
      </c>
      <c r="L32" s="39">
        <f>(K32-I32)/I32</f>
        <v>0.004008551576696801</v>
      </c>
      <c r="M32" s="57"/>
      <c r="N32" s="36">
        <f>SUM(N24:N31)</f>
        <v>376.2</v>
      </c>
      <c r="O32" s="37">
        <f>(N32-F32)/F32</f>
        <v>-0.012079831932773169</v>
      </c>
      <c r="P32" s="37"/>
      <c r="Q32" s="38">
        <f>SUM(Q24:Q31)</f>
        <v>375.6</v>
      </c>
      <c r="R32" s="39">
        <f>(Q32-N32)/N32</f>
        <v>-0.0015948963317383464</v>
      </c>
    </row>
    <row r="33" spans="3:18" ht="9.75" customHeight="1">
      <c r="C33" s="34"/>
      <c r="D33" s="34"/>
      <c r="E33" s="34"/>
      <c r="F33" s="34"/>
      <c r="G33" s="18"/>
      <c r="I33" s="33"/>
      <c r="J33" s="18"/>
      <c r="K33" s="34"/>
      <c r="L33" s="20"/>
      <c r="M33" s="56"/>
      <c r="N33" s="33"/>
      <c r="O33" s="18"/>
      <c r="P33" s="18"/>
      <c r="Q33" s="34"/>
      <c r="R33" s="20"/>
    </row>
    <row r="34" spans="1:18" ht="17.25">
      <c r="A34" s="40" t="s">
        <v>41</v>
      </c>
      <c r="B34" s="21"/>
      <c r="C34" s="43">
        <f>C21+C32</f>
        <v>5568.899999999999</v>
      </c>
      <c r="D34" s="43">
        <f>D21+D32</f>
        <v>5770.7</v>
      </c>
      <c r="E34" s="43">
        <f>E21+E32</f>
        <v>6138.200000000001</v>
      </c>
      <c r="F34" s="43">
        <f>F21+F32</f>
        <v>6718.4</v>
      </c>
      <c r="G34" s="42">
        <f>(F34-E34)/E34</f>
        <v>0.09452282428073358</v>
      </c>
      <c r="H34" s="62"/>
      <c r="I34" s="41">
        <f>I21+I32</f>
        <v>7211</v>
      </c>
      <c r="J34" s="42">
        <f>(I34-F34)/F34</f>
        <v>0.07332102881638491</v>
      </c>
      <c r="K34" s="43">
        <f>K21+K32</f>
        <v>7284.099999999999</v>
      </c>
      <c r="L34" s="44">
        <f>(K34-I34)/I34</f>
        <v>0.010137290251005333</v>
      </c>
      <c r="M34" s="58"/>
      <c r="N34" s="41">
        <f>N21+N32</f>
        <v>7119.500000000001</v>
      </c>
      <c r="O34" s="42">
        <f>(N34-F34)/F34</f>
        <v>0.05970171469397495</v>
      </c>
      <c r="P34" s="42"/>
      <c r="Q34" s="43">
        <f>Q21+Q32</f>
        <v>7184.2</v>
      </c>
      <c r="R34" s="44">
        <f>(Q34-N34)/N34</f>
        <v>0.009087716834047181</v>
      </c>
    </row>
    <row r="35" spans="3:18" ht="15" customHeight="1">
      <c r="C35" s="22"/>
      <c r="D35" s="22"/>
      <c r="E35" s="22"/>
      <c r="F35" s="22"/>
      <c r="G35" s="18"/>
      <c r="I35" s="33"/>
      <c r="J35" s="18"/>
      <c r="K35" s="34"/>
      <c r="L35" s="20"/>
      <c r="M35" s="56"/>
      <c r="N35" s="33"/>
      <c r="O35" s="18"/>
      <c r="P35" s="18"/>
      <c r="Q35" s="34"/>
      <c r="R35" s="20"/>
    </row>
    <row r="36" spans="2:18" ht="15" customHeight="1">
      <c r="B36" s="59" t="s">
        <v>29</v>
      </c>
      <c r="C36" s="22">
        <v>-31.4</v>
      </c>
      <c r="D36" s="22">
        <v>54</v>
      </c>
      <c r="E36" s="22">
        <v>37.4</v>
      </c>
      <c r="F36" s="22">
        <v>-24</v>
      </c>
      <c r="G36" s="23">
        <f>(F36-E36)/E36</f>
        <v>-1.6417112299465242</v>
      </c>
      <c r="H36" s="23"/>
      <c r="I36" s="33">
        <v>14.9</v>
      </c>
      <c r="J36" s="23">
        <f>(I36-F36)/F36</f>
        <v>-1.6208333333333333</v>
      </c>
      <c r="K36" s="34">
        <v>18.6</v>
      </c>
      <c r="L36" s="26">
        <f>(K36-I36)/I36</f>
        <v>0.24832214765100677</v>
      </c>
      <c r="M36" s="57"/>
      <c r="N36" s="33">
        <v>14.9</v>
      </c>
      <c r="O36" s="23">
        <f>(N36-F36)/F36</f>
        <v>-1.6208333333333333</v>
      </c>
      <c r="P36" s="23"/>
      <c r="Q36" s="34">
        <v>18.6</v>
      </c>
      <c r="R36" s="26">
        <f>(Q36-N36)/N36</f>
        <v>0.24832214765100677</v>
      </c>
    </row>
    <row r="37" spans="2:18" ht="15" customHeight="1">
      <c r="B37" s="1" t="s">
        <v>30</v>
      </c>
      <c r="C37" s="22">
        <v>-696.9</v>
      </c>
      <c r="D37" s="22">
        <v>-586</v>
      </c>
      <c r="E37" s="22">
        <v>-597.9</v>
      </c>
      <c r="F37" s="22">
        <v>-674.8</v>
      </c>
      <c r="G37" s="23">
        <f>(F37-E37)/E37</f>
        <v>0.12861682555611303</v>
      </c>
      <c r="H37" s="23"/>
      <c r="I37" s="24">
        <v>-731</v>
      </c>
      <c r="J37" s="23">
        <f>(I37-F37)/F37</f>
        <v>0.0832839359810315</v>
      </c>
      <c r="K37" s="25">
        <v>-788</v>
      </c>
      <c r="L37" s="26">
        <f>(K37-I37)/I37</f>
        <v>0.07797537619699042</v>
      </c>
      <c r="M37" s="57"/>
      <c r="N37" s="24">
        <v>-755</v>
      </c>
      <c r="O37" s="23">
        <f>(N37-F37)/F37</f>
        <v>0.11885002963841146</v>
      </c>
      <c r="P37" s="23"/>
      <c r="Q37" s="25">
        <v>-821</v>
      </c>
      <c r="R37" s="26">
        <f>(Q37-N37)/N37</f>
        <v>0.08741721854304636</v>
      </c>
    </row>
    <row r="38" spans="2:18" ht="15" customHeight="1">
      <c r="B38" s="1" t="s">
        <v>45</v>
      </c>
      <c r="C38" s="22"/>
      <c r="D38" s="22"/>
      <c r="E38" s="22"/>
      <c r="F38" s="22"/>
      <c r="G38" s="23"/>
      <c r="H38" s="23"/>
      <c r="I38" s="24">
        <v>-405</v>
      </c>
      <c r="J38" s="23"/>
      <c r="K38" s="25">
        <v>-416</v>
      </c>
      <c r="L38" s="26"/>
      <c r="M38" s="57"/>
      <c r="N38" s="24">
        <v>-388.1</v>
      </c>
      <c r="O38" s="23"/>
      <c r="P38" s="23"/>
      <c r="Q38" s="25">
        <v>-412</v>
      </c>
      <c r="R38" s="26"/>
    </row>
    <row r="39" spans="3:18" ht="9.75" customHeight="1">
      <c r="C39" s="22"/>
      <c r="D39" s="22"/>
      <c r="E39" s="22"/>
      <c r="F39" s="22"/>
      <c r="G39" s="18"/>
      <c r="I39" s="33"/>
      <c r="J39" s="18"/>
      <c r="K39" s="34"/>
      <c r="L39" s="20"/>
      <c r="M39" s="56"/>
      <c r="N39" s="33"/>
      <c r="O39" s="18"/>
      <c r="P39" s="18"/>
      <c r="Q39" s="34"/>
      <c r="R39" s="20"/>
    </row>
    <row r="40" spans="1:18" ht="15" customHeight="1">
      <c r="A40" s="35" t="s">
        <v>42</v>
      </c>
      <c r="B40" s="35"/>
      <c r="C40" s="43">
        <f>SUM(C34:C39)</f>
        <v>4840.599999999999</v>
      </c>
      <c r="D40" s="43">
        <f>SUM(D34:D39)</f>
        <v>5238.7</v>
      </c>
      <c r="E40" s="43">
        <f>SUM(E34:E39)</f>
        <v>5577.700000000001</v>
      </c>
      <c r="F40" s="43">
        <f>SUM(F34:F39)</f>
        <v>6019.599999999999</v>
      </c>
      <c r="G40" s="42">
        <f>(F40-E40)/E40</f>
        <v>0.0792262043494628</v>
      </c>
      <c r="I40" s="36">
        <f>SUM(I34:I39)</f>
        <v>6089.9</v>
      </c>
      <c r="J40" s="37">
        <f>(I40-F40)/F40</f>
        <v>0.01167851684497312</v>
      </c>
      <c r="K40" s="38">
        <f>SUM(K34:K39)</f>
        <v>6098.7</v>
      </c>
      <c r="L40" s="39">
        <f>(K40-I40)/I40</f>
        <v>0.0014450155174962121</v>
      </c>
      <c r="M40" s="56"/>
      <c r="N40" s="38">
        <f>SUM(N34:N39)</f>
        <v>5991.3</v>
      </c>
      <c r="O40" s="37">
        <f>(N40-F40)/F40</f>
        <v>-0.0047013090570800845</v>
      </c>
      <c r="P40" s="60"/>
      <c r="Q40" s="38">
        <f>SUM(Q34:Q39)</f>
        <v>5969.8</v>
      </c>
      <c r="R40" s="39">
        <f>(Q40-N40)/N40</f>
        <v>-0.0035885367115651027</v>
      </c>
    </row>
    <row r="41" spans="3:18" ht="9.75" customHeight="1">
      <c r="C41" s="22"/>
      <c r="D41" s="22"/>
      <c r="E41" s="22"/>
      <c r="F41" s="22"/>
      <c r="G41" s="18"/>
      <c r="I41" s="33"/>
      <c r="J41" s="18"/>
      <c r="K41" s="34"/>
      <c r="L41" s="20"/>
      <c r="M41" s="56"/>
      <c r="N41" s="33"/>
      <c r="O41" s="18"/>
      <c r="P41" s="18"/>
      <c r="Q41" s="34"/>
      <c r="R41" s="20"/>
    </row>
    <row r="42" spans="1:18" ht="15" customHeight="1">
      <c r="A42" s="35" t="s">
        <v>58</v>
      </c>
      <c r="C42" s="22"/>
      <c r="D42" s="22"/>
      <c r="E42" s="22"/>
      <c r="F42" s="22"/>
      <c r="G42" s="18"/>
      <c r="I42" s="33"/>
      <c r="J42" s="18"/>
      <c r="K42" s="34"/>
      <c r="L42" s="20"/>
      <c r="M42" s="56"/>
      <c r="N42" s="33"/>
      <c r="O42" s="18"/>
      <c r="P42" s="18"/>
      <c r="Q42" s="34"/>
      <c r="R42" s="20"/>
    </row>
    <row r="43" spans="2:18" ht="15">
      <c r="B43" s="1" t="s">
        <v>26</v>
      </c>
      <c r="C43" s="22">
        <v>49.3</v>
      </c>
      <c r="D43" s="22">
        <v>79.6</v>
      </c>
      <c r="E43" s="22">
        <v>59.3</v>
      </c>
      <c r="F43" s="22">
        <v>55.3</v>
      </c>
      <c r="G43" s="23">
        <f>(F43-E43)/E43</f>
        <v>-0.06745362563237774</v>
      </c>
      <c r="H43" s="23"/>
      <c r="I43" s="33">
        <v>57</v>
      </c>
      <c r="J43" s="23">
        <f>(I43-F43)/F43</f>
        <v>0.030741410488245986</v>
      </c>
      <c r="K43" s="34">
        <v>58.1</v>
      </c>
      <c r="L43" s="26">
        <f>(K43-I43)/I43</f>
        <v>0.019298245614035113</v>
      </c>
      <c r="M43" s="57"/>
      <c r="N43" s="33">
        <v>53</v>
      </c>
      <c r="O43" s="23">
        <f>(N43-F43)/F43</f>
        <v>-0.04159132007233268</v>
      </c>
      <c r="P43" s="23"/>
      <c r="Q43" s="34">
        <v>54</v>
      </c>
      <c r="R43" s="26">
        <f>(Q43-N43)/N43</f>
        <v>0.018867924528301886</v>
      </c>
    </row>
    <row r="44" spans="2:18" ht="15">
      <c r="B44" s="1" t="s">
        <v>27</v>
      </c>
      <c r="C44" s="22">
        <v>39.1</v>
      </c>
      <c r="D44" s="22">
        <v>64.4</v>
      </c>
      <c r="E44" s="22">
        <v>9.3</v>
      </c>
      <c r="F44" s="22">
        <v>9.6</v>
      </c>
      <c r="G44" s="23">
        <f>(F44-E44)/E44</f>
        <v>0.03225806451612891</v>
      </c>
      <c r="H44" s="23"/>
      <c r="I44" s="33">
        <v>4.6</v>
      </c>
      <c r="J44" s="23">
        <f>(I44-F44)/F44</f>
        <v>-0.5208333333333334</v>
      </c>
      <c r="K44" s="34">
        <v>1.6</v>
      </c>
      <c r="L44" s="26">
        <f>(K44-I44)/I44</f>
        <v>-0.6521739130434782</v>
      </c>
      <c r="M44" s="57"/>
      <c r="N44" s="33">
        <v>7.7</v>
      </c>
      <c r="O44" s="23">
        <f>(N44-F44)/F44</f>
        <v>-0.19791666666666663</v>
      </c>
      <c r="P44" s="23"/>
      <c r="Q44" s="34">
        <v>2</v>
      </c>
      <c r="R44" s="26">
        <f>(Q44-N44)/N44</f>
        <v>-0.7402597402597403</v>
      </c>
    </row>
    <row r="45" spans="3:18" ht="9" customHeight="1">
      <c r="C45" s="22"/>
      <c r="D45" s="22"/>
      <c r="E45" s="22"/>
      <c r="F45" s="22"/>
      <c r="G45" s="18"/>
      <c r="I45" s="33"/>
      <c r="J45" s="18"/>
      <c r="K45" s="34"/>
      <c r="L45" s="20"/>
      <c r="M45" s="56"/>
      <c r="N45" s="33"/>
      <c r="O45" s="18"/>
      <c r="P45" s="18"/>
      <c r="Q45" s="34"/>
      <c r="R45" s="20"/>
    </row>
    <row r="46" spans="1:18" ht="15.75">
      <c r="A46" s="35" t="s">
        <v>28</v>
      </c>
      <c r="C46" s="38">
        <f>SUM(C43:C45)</f>
        <v>88.4</v>
      </c>
      <c r="D46" s="38">
        <f>SUM(D43:D45)</f>
        <v>144</v>
      </c>
      <c r="E46" s="38">
        <f>SUM(E43:E45)</f>
        <v>68.6</v>
      </c>
      <c r="F46" s="38">
        <f>SUM(F43:F45)</f>
        <v>64.89999999999999</v>
      </c>
      <c r="G46" s="37">
        <f>(F46-E46)/E46</f>
        <v>-0.05393586005830908</v>
      </c>
      <c r="H46" s="23"/>
      <c r="I46" s="36">
        <f>SUM(I43:I45)</f>
        <v>61.6</v>
      </c>
      <c r="J46" s="37">
        <f>(I46-F46)/F46</f>
        <v>-0.050847457627118495</v>
      </c>
      <c r="K46" s="38">
        <f>SUM(K43:K45)</f>
        <v>59.7</v>
      </c>
      <c r="L46" s="39">
        <f>(K46-I46)/I46</f>
        <v>-0.03084415584415582</v>
      </c>
      <c r="M46" s="26"/>
      <c r="N46" s="36">
        <f>SUM(N43:N45)</f>
        <v>60.7</v>
      </c>
      <c r="O46" s="37">
        <f>(N46-F46)/F46</f>
        <v>-0.0647149460708781</v>
      </c>
      <c r="P46" s="37"/>
      <c r="Q46" s="38">
        <f>SUM(Q43:Q45)</f>
        <v>56</v>
      </c>
      <c r="R46" s="39">
        <f>(Q46-N46)/N46</f>
        <v>-0.07742998352553547</v>
      </c>
    </row>
    <row r="47" spans="1:18" ht="17.25" customHeight="1">
      <c r="A47" s="35"/>
      <c r="C47" s="22"/>
      <c r="D47" s="22"/>
      <c r="E47" s="22"/>
      <c r="F47" s="22"/>
      <c r="G47" s="18"/>
      <c r="I47" s="33"/>
      <c r="J47" s="18"/>
      <c r="K47" s="34"/>
      <c r="L47" s="20"/>
      <c r="M47" s="56"/>
      <c r="N47" s="33"/>
      <c r="O47" s="18"/>
      <c r="P47" s="18"/>
      <c r="Q47" s="34"/>
      <c r="R47" s="20"/>
    </row>
    <row r="48" spans="1:18" ht="18" thickBot="1">
      <c r="A48" s="17" t="s">
        <v>43</v>
      </c>
      <c r="C48" s="63">
        <f>C40+C46</f>
        <v>4928.999999999999</v>
      </c>
      <c r="D48" s="63">
        <f>D40+D46</f>
        <v>5382.7</v>
      </c>
      <c r="E48" s="63">
        <f>E40+E46</f>
        <v>5646.300000000001</v>
      </c>
      <c r="F48" s="63">
        <f>F40+F46</f>
        <v>6084.499999999999</v>
      </c>
      <c r="G48" s="64">
        <f>(F48-E48)/E48</f>
        <v>0.07760834528806439</v>
      </c>
      <c r="H48" s="65"/>
      <c r="I48" s="66">
        <f>I40+I46</f>
        <v>6151.5</v>
      </c>
      <c r="J48" s="64">
        <f>(I48-F48)/F48</f>
        <v>0.011011586818966378</v>
      </c>
      <c r="K48" s="63">
        <f>K40+K46</f>
        <v>6158.4</v>
      </c>
      <c r="L48" s="67">
        <f>(K48-I48)/I48</f>
        <v>0.0011216776396000385</v>
      </c>
      <c r="M48" s="58"/>
      <c r="N48" s="63">
        <f>N40+N46</f>
        <v>6052</v>
      </c>
      <c r="O48" s="64">
        <f>(N48-F48)/F48</f>
        <v>-0.005341441367408842</v>
      </c>
      <c r="P48" s="64"/>
      <c r="Q48" s="63">
        <f>Q40+Q46</f>
        <v>6025.8</v>
      </c>
      <c r="R48" s="67">
        <f>(Q48-N48)/N48</f>
        <v>-0.004329147389292766</v>
      </c>
    </row>
    <row r="49" spans="1:18" ht="16.5" thickBot="1" thickTop="1">
      <c r="A49" s="45" t="s">
        <v>31</v>
      </c>
      <c r="C49" s="22"/>
      <c r="D49" s="22"/>
      <c r="E49" s="22"/>
      <c r="F49" s="22"/>
      <c r="I49" s="33"/>
      <c r="J49" s="18"/>
      <c r="K49" s="34"/>
      <c r="L49" s="20"/>
      <c r="M49" s="56"/>
      <c r="N49" s="33"/>
      <c r="O49" s="18"/>
      <c r="P49" s="18"/>
      <c r="Q49" s="34"/>
      <c r="R49" s="20"/>
    </row>
    <row r="50" spans="2:18" ht="15.75" thickBot="1">
      <c r="B50" s="45" t="s">
        <v>32</v>
      </c>
      <c r="C50" s="34">
        <v>160.4</v>
      </c>
      <c r="D50" s="34">
        <v>171.5</v>
      </c>
      <c r="E50" s="34">
        <v>208.7</v>
      </c>
      <c r="F50" s="34">
        <v>220.7</v>
      </c>
      <c r="G50" s="23">
        <f>(F50-E50)/E50</f>
        <v>0.057498802108289414</v>
      </c>
      <c r="H50" s="23"/>
      <c r="I50" s="46">
        <v>221.4</v>
      </c>
      <c r="J50" s="47">
        <f>(I50-F50)/F50</f>
        <v>0.0031717263253285776</v>
      </c>
      <c r="K50" s="48">
        <v>222</v>
      </c>
      <c r="L50" s="49">
        <f>(K50-I50)/I50</f>
        <v>0.002710027100270977</v>
      </c>
      <c r="M50" s="57"/>
      <c r="N50" s="46">
        <v>221.4</v>
      </c>
      <c r="O50" s="47">
        <f>(N50-F50)/F50</f>
        <v>0.0031717263253285776</v>
      </c>
      <c r="P50" s="47"/>
      <c r="Q50" s="48">
        <v>222</v>
      </c>
      <c r="R50" s="49">
        <f>(Q50-N50)/N50</f>
        <v>0.002710027100270977</v>
      </c>
    </row>
    <row r="51" spans="2:18" ht="6" customHeight="1">
      <c r="B51" s="45"/>
      <c r="C51" s="34"/>
      <c r="D51" s="34"/>
      <c r="E51" s="34"/>
      <c r="F51" s="34"/>
      <c r="G51" s="23"/>
      <c r="H51" s="23"/>
      <c r="I51" s="23"/>
      <c r="J51" s="23"/>
      <c r="K51" s="23"/>
      <c r="L51" s="23"/>
      <c r="M51" s="23"/>
      <c r="N51" s="34"/>
      <c r="O51" s="23"/>
      <c r="P51" s="23"/>
      <c r="Q51" s="34"/>
      <c r="R51" s="23"/>
    </row>
    <row r="52" spans="1:18" ht="12.75" customHeight="1">
      <c r="A52" s="45"/>
      <c r="B52" s="45"/>
      <c r="C52" s="34"/>
      <c r="D52" s="34"/>
      <c r="E52" s="34"/>
      <c r="F52" s="34"/>
      <c r="G52" s="23"/>
      <c r="H52" s="23"/>
      <c r="I52" s="23"/>
      <c r="J52" s="23"/>
      <c r="K52" s="23"/>
      <c r="L52" s="23"/>
      <c r="M52" s="23"/>
      <c r="N52" s="34"/>
      <c r="O52" s="23"/>
      <c r="P52" s="23"/>
      <c r="Q52" s="34"/>
      <c r="R52" s="23"/>
    </row>
    <row r="53" spans="1:6" ht="6" customHeight="1">
      <c r="A53" s="45"/>
      <c r="C53" s="22"/>
      <c r="D53" s="22"/>
      <c r="E53" s="22"/>
      <c r="F53" s="22"/>
    </row>
    <row r="54" spans="1:18" ht="15">
      <c r="A54" s="74" t="s">
        <v>54</v>
      </c>
      <c r="B54" s="75" t="s">
        <v>55</v>
      </c>
      <c r="N54" s="22"/>
      <c r="O54" s="52"/>
      <c r="Q54" s="22"/>
      <c r="R54" s="52"/>
    </row>
    <row r="55" spans="1:2" ht="15">
      <c r="A55" s="74" t="s">
        <v>56</v>
      </c>
      <c r="B55" s="75" t="s">
        <v>57</v>
      </c>
    </row>
    <row r="56" spans="14:18" ht="15">
      <c r="N56" s="22"/>
      <c r="O56" s="52"/>
      <c r="Q56" s="22"/>
      <c r="R56" s="52"/>
    </row>
  </sheetData>
  <mergeCells count="3">
    <mergeCell ref="A1:R1"/>
    <mergeCell ref="A2:R2"/>
    <mergeCell ref="A3:R3"/>
  </mergeCells>
  <printOptions horizontalCentered="1"/>
  <pageMargins left="0.25" right="0.25" top="0.5" bottom="0.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jlunde</cp:lastModifiedBy>
  <cp:lastPrinted>2008-12-12T17:59:47Z</cp:lastPrinted>
  <dcterms:created xsi:type="dcterms:W3CDTF">2003-12-08T19:23:46Z</dcterms:created>
  <dcterms:modified xsi:type="dcterms:W3CDTF">2008-12-12T18:01:30Z</dcterms:modified>
  <cp:category/>
  <cp:version/>
  <cp:contentType/>
  <cp:contentStatus/>
</cp:coreProperties>
</file>