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>
    <definedName name="_xlnm.Print_Area" localSheetId="0">'Sheet1'!$A$1:$S$53</definedName>
  </definedNames>
  <calcPr fullCalcOnLoad="1"/>
</workbook>
</file>

<file path=xl/sharedStrings.xml><?xml version="1.0" encoding="utf-8"?>
<sst xmlns="http://schemas.openxmlformats.org/spreadsheetml/2006/main" count="68" uniqueCount="53">
  <si>
    <t>REVENUE ESTIMATING CONFERENCE</t>
  </si>
  <si>
    <t>ESTIMATE OF GENERAL FUND RECEIPTS</t>
  </si>
  <si>
    <t>% Change</t>
  </si>
  <si>
    <t>FY 04</t>
  </si>
  <si>
    <t>FY 05</t>
  </si>
  <si>
    <t>ACTUAL</t>
  </si>
  <si>
    <t>ESTIMATE</t>
  </si>
  <si>
    <t>TAX RECEIPTS</t>
  </si>
  <si>
    <t>Personal Inc. Tax</t>
  </si>
  <si>
    <t>Corporate Income Tax</t>
  </si>
  <si>
    <t>Inheritance Tax</t>
  </si>
  <si>
    <t>Insurance Premium Tax</t>
  </si>
  <si>
    <t>Cigarette Tax</t>
  </si>
  <si>
    <t>Tobacco Tax</t>
  </si>
  <si>
    <t>Beer Tax</t>
  </si>
  <si>
    <t>Franchise Tax</t>
  </si>
  <si>
    <t>Miscellaneous Tax</t>
  </si>
  <si>
    <t>Total Tax Receipts</t>
  </si>
  <si>
    <t>OTHER RECEIPTS</t>
  </si>
  <si>
    <t>Institutional Payments</t>
  </si>
  <si>
    <t>Liquor Profits</t>
  </si>
  <si>
    <t>Interest</t>
  </si>
  <si>
    <t>Fees</t>
  </si>
  <si>
    <t>Judicial Revenue</t>
  </si>
  <si>
    <t>Miscellaneous Receipts</t>
  </si>
  <si>
    <t>Racing &amp; Gaming</t>
  </si>
  <si>
    <t>Total Other Receipts</t>
  </si>
  <si>
    <t>Total Tax &amp; Other Receipts</t>
  </si>
  <si>
    <t>Transfers</t>
  </si>
  <si>
    <t>Lottery</t>
  </si>
  <si>
    <t>Other Transfers</t>
  </si>
  <si>
    <t>Total Transfers</t>
  </si>
  <si>
    <t>Total Receipts and Transfers</t>
  </si>
  <si>
    <t>Accruals (net)</t>
  </si>
  <si>
    <t>Refunds</t>
  </si>
  <si>
    <t>Net Receipts</t>
  </si>
  <si>
    <t>Estimated Gambling Revenues Transfered</t>
  </si>
  <si>
    <t>To Other Funds</t>
  </si>
  <si>
    <t>FY 06</t>
  </si>
  <si>
    <t>Sales/Use Tax</t>
  </si>
  <si>
    <t>FY 07</t>
  </si>
  <si>
    <t>FY 06 Act</t>
  </si>
  <si>
    <t>FY 08</t>
  </si>
  <si>
    <t>FY 08 Est vs.</t>
  </si>
  <si>
    <t>FY 07 Est</t>
  </si>
  <si>
    <t>FY 07 Act vs.</t>
  </si>
  <si>
    <t>FY 09</t>
  </si>
  <si>
    <t>FY 07 Act</t>
  </si>
  <si>
    <t>FY 09 Est vs.</t>
  </si>
  <si>
    <t>FY 08 Est</t>
  </si>
  <si>
    <t>12/07 REC</t>
  </si>
  <si>
    <t>04/08 REC</t>
  </si>
  <si>
    <t>April 04,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</si>
</sst>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%"/>
    <numFmt numFmtId="166" formatCode="#,##0.0_);[Red]\(#,##0.0\)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.5"/>
      <name val="Arial"/>
      <family val="2"/>
    </font>
    <font>
      <u val="single"/>
      <sz val="12"/>
      <name val="Arial"/>
      <family val="2"/>
    </font>
    <font>
      <u val="single"/>
      <sz val="8.5"/>
      <name val="Arial"/>
      <family val="2"/>
    </font>
    <font>
      <b/>
      <sz val="13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3" fillId="0" borderId="5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0" fontId="2" fillId="0" borderId="6" xfId="0" applyFont="1" applyBorder="1" applyAlignment="1" applyProtection="1">
      <alignment horizontal="left"/>
      <protection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64" fontId="1" fillId="0" borderId="12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 quotePrefix="1">
      <alignment horizontal="center"/>
    </xf>
    <xf numFmtId="0" fontId="5" fillId="0" borderId="18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65" fontId="2" fillId="0" borderId="18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5" fontId="1" fillId="0" borderId="0" xfId="0" applyNumberFormat="1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tabSelected="1" zoomScale="75" zoomScaleNormal="75" workbookViewId="0" topLeftCell="A1">
      <selection activeCell="P47" sqref="P47"/>
    </sheetView>
  </sheetViews>
  <sheetFormatPr defaultColWidth="9.140625" defaultRowHeight="12.75"/>
  <cols>
    <col min="1" max="1" width="2.7109375" style="1" customWidth="1"/>
    <col min="2" max="2" width="36.7109375" style="1" customWidth="1"/>
    <col min="3" max="6" width="10.28125" style="1" customWidth="1"/>
    <col min="7" max="7" width="10.8515625" style="1" customWidth="1"/>
    <col min="8" max="8" width="1.1484375" style="1" customWidth="1"/>
    <col min="9" max="9" width="12.7109375" style="1" customWidth="1"/>
    <col min="10" max="10" width="10.7109375" style="1" customWidth="1"/>
    <col min="11" max="11" width="1.7109375" style="1" customWidth="1"/>
    <col min="12" max="12" width="12.8515625" style="1" customWidth="1"/>
    <col min="13" max="13" width="10.7109375" style="1" customWidth="1"/>
    <col min="14" max="14" width="2.57421875" style="18" customWidth="1"/>
    <col min="15" max="16" width="12.7109375" style="1" customWidth="1"/>
    <col min="17" max="17" width="1.7109375" style="1" customWidth="1"/>
    <col min="18" max="18" width="12.7109375" style="1" customWidth="1"/>
    <col min="19" max="19" width="10.8515625" style="1" customWidth="1"/>
    <col min="20" max="16384" width="9.140625" style="1" customWidth="1"/>
  </cols>
  <sheetData>
    <row r="1" spans="1:19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5" customHeight="1">
      <c r="A3" s="69" t="s">
        <v>52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ht="15.75" thickBot="1"/>
    <row r="5" spans="7:19" ht="15">
      <c r="G5" s="2" t="s">
        <v>2</v>
      </c>
      <c r="H5" s="2"/>
      <c r="I5" s="3" t="s">
        <v>50</v>
      </c>
      <c r="J5" s="4" t="s">
        <v>2</v>
      </c>
      <c r="K5" s="4"/>
      <c r="L5" s="5" t="str">
        <f>I5</f>
        <v>12/07 REC</v>
      </c>
      <c r="M5" s="6" t="s">
        <v>2</v>
      </c>
      <c r="N5" s="60"/>
      <c r="O5" s="3" t="s">
        <v>51</v>
      </c>
      <c r="P5" s="4" t="s">
        <v>2</v>
      </c>
      <c r="Q5" s="4"/>
      <c r="R5" s="5" t="str">
        <f>O5</f>
        <v>04/08 REC</v>
      </c>
      <c r="S5" s="6" t="s">
        <v>2</v>
      </c>
    </row>
    <row r="6" spans="3:19" ht="15">
      <c r="C6" s="7" t="s">
        <v>3</v>
      </c>
      <c r="D6" s="7" t="s">
        <v>4</v>
      </c>
      <c r="E6" s="7" t="s">
        <v>38</v>
      </c>
      <c r="F6" s="7" t="s">
        <v>40</v>
      </c>
      <c r="G6" s="8" t="s">
        <v>45</v>
      </c>
      <c r="H6" s="8"/>
      <c r="I6" s="9" t="s">
        <v>42</v>
      </c>
      <c r="J6" s="8" t="s">
        <v>43</v>
      </c>
      <c r="K6" s="8"/>
      <c r="L6" s="10" t="s">
        <v>46</v>
      </c>
      <c r="M6" s="11" t="s">
        <v>43</v>
      </c>
      <c r="N6" s="61"/>
      <c r="O6" s="9" t="s">
        <v>42</v>
      </c>
      <c r="P6" s="8" t="s">
        <v>43</v>
      </c>
      <c r="Q6" s="8"/>
      <c r="R6" s="10" t="s">
        <v>46</v>
      </c>
      <c r="S6" s="11" t="s">
        <v>48</v>
      </c>
    </row>
    <row r="7" spans="3:19" ht="15">
      <c r="C7" s="12" t="s">
        <v>5</v>
      </c>
      <c r="D7" s="12" t="s">
        <v>5</v>
      </c>
      <c r="E7" s="12" t="s">
        <v>5</v>
      </c>
      <c r="F7" s="12" t="s">
        <v>5</v>
      </c>
      <c r="G7" s="13" t="s">
        <v>41</v>
      </c>
      <c r="H7" s="13"/>
      <c r="I7" s="14" t="s">
        <v>6</v>
      </c>
      <c r="J7" s="13" t="s">
        <v>47</v>
      </c>
      <c r="K7" s="13"/>
      <c r="L7" s="15" t="s">
        <v>6</v>
      </c>
      <c r="M7" s="16" t="s">
        <v>44</v>
      </c>
      <c r="N7" s="62"/>
      <c r="O7" s="14" t="s">
        <v>6</v>
      </c>
      <c r="P7" s="13" t="s">
        <v>47</v>
      </c>
      <c r="Q7" s="13"/>
      <c r="R7" s="15" t="s">
        <v>6</v>
      </c>
      <c r="S7" s="16" t="s">
        <v>49</v>
      </c>
    </row>
    <row r="8" spans="1:19" ht="17.25">
      <c r="A8" s="17" t="s">
        <v>7</v>
      </c>
      <c r="C8" s="18"/>
      <c r="D8" s="18"/>
      <c r="E8" s="18"/>
      <c r="F8" s="18"/>
      <c r="G8" s="18"/>
      <c r="H8" s="18"/>
      <c r="I8" s="19"/>
      <c r="J8" s="18"/>
      <c r="K8" s="18"/>
      <c r="L8" s="18"/>
      <c r="M8" s="20"/>
      <c r="N8" s="63"/>
      <c r="O8" s="19"/>
      <c r="P8" s="18"/>
      <c r="Q8" s="18"/>
      <c r="R8" s="18"/>
      <c r="S8" s="20"/>
    </row>
    <row r="9" spans="2:19" ht="15">
      <c r="B9" s="21" t="s">
        <v>8</v>
      </c>
      <c r="C9" s="22">
        <v>2592.3</v>
      </c>
      <c r="D9" s="22">
        <v>2782.3</v>
      </c>
      <c r="E9" s="22">
        <v>2854.2</v>
      </c>
      <c r="F9" s="22">
        <v>3085.9</v>
      </c>
      <c r="G9" s="23">
        <f>(F9-E9)/E9</f>
        <v>0.08117861397239166</v>
      </c>
      <c r="H9" s="23"/>
      <c r="I9" s="24">
        <v>3293</v>
      </c>
      <c r="J9" s="23">
        <f>(I9-F9)/F9</f>
        <v>0.06711170161055119</v>
      </c>
      <c r="K9" s="23"/>
      <c r="L9" s="25">
        <v>3450.5</v>
      </c>
      <c r="M9" s="26">
        <f>(L9-I9)/I9</f>
        <v>0.047828727604008504</v>
      </c>
      <c r="N9" s="64"/>
      <c r="O9" s="24">
        <v>3343.8</v>
      </c>
      <c r="P9" s="23">
        <f>(O9-F9)/F9</f>
        <v>0.08357367380666907</v>
      </c>
      <c r="Q9" s="23"/>
      <c r="R9" s="25">
        <v>3501.9</v>
      </c>
      <c r="S9" s="26">
        <f>(R9-O9)/O9</f>
        <v>0.04728153597703209</v>
      </c>
    </row>
    <row r="10" spans="1:19" ht="15">
      <c r="A10" s="18"/>
      <c r="B10" s="27" t="s">
        <v>39</v>
      </c>
      <c r="C10" s="28">
        <v>1732.4</v>
      </c>
      <c r="D10" s="28">
        <v>1812.3</v>
      </c>
      <c r="E10" s="28">
        <v>1881.1</v>
      </c>
      <c r="F10" s="28">
        <v>1910.1</v>
      </c>
      <c r="G10" s="29">
        <f aca="true" t="shared" si="0" ref="G10:G18">(F10-E10)/E10</f>
        <v>0.015416511615544097</v>
      </c>
      <c r="H10" s="29"/>
      <c r="I10" s="30">
        <v>1963.4</v>
      </c>
      <c r="J10" s="29">
        <f aca="true" t="shared" si="1" ref="J10:J20">(I10-F10)/F10</f>
        <v>0.027904298204282595</v>
      </c>
      <c r="K10" s="29"/>
      <c r="L10" s="31">
        <v>2001.4</v>
      </c>
      <c r="M10" s="32">
        <f aca="true" t="shared" si="2" ref="M10:M18">(L10-I10)/I10</f>
        <v>0.019354181521849853</v>
      </c>
      <c r="N10" s="64"/>
      <c r="O10" s="30">
        <v>1999.6</v>
      </c>
      <c r="P10" s="29">
        <f aca="true" t="shared" si="3" ref="P10:P20">(O10-F10)/F10</f>
        <v>0.04685618554002408</v>
      </c>
      <c r="Q10" s="29"/>
      <c r="R10" s="31">
        <v>2054.7</v>
      </c>
      <c r="S10" s="32">
        <f aca="true" t="shared" si="4" ref="S10:S20">(R10-O10)/O10</f>
        <v>0.0275555111022204</v>
      </c>
    </row>
    <row r="11" spans="2:19" ht="15">
      <c r="B11" s="21" t="s">
        <v>9</v>
      </c>
      <c r="C11" s="22">
        <v>234.8</v>
      </c>
      <c r="D11" s="22">
        <v>280.9</v>
      </c>
      <c r="E11" s="22">
        <v>348.6</v>
      </c>
      <c r="F11" s="22">
        <v>424.6</v>
      </c>
      <c r="G11" s="23">
        <f t="shared" si="0"/>
        <v>0.21801491681009752</v>
      </c>
      <c r="H11" s="23"/>
      <c r="I11" s="24">
        <v>447</v>
      </c>
      <c r="J11" s="23">
        <f t="shared" si="1"/>
        <v>0.05275553462081954</v>
      </c>
      <c r="K11" s="23"/>
      <c r="L11" s="25">
        <v>416.5</v>
      </c>
      <c r="M11" s="26">
        <f t="shared" si="2"/>
        <v>-0.06823266219239374</v>
      </c>
      <c r="N11" s="64"/>
      <c r="O11" s="24">
        <v>468.1</v>
      </c>
      <c r="P11" s="23">
        <f t="shared" si="3"/>
        <v>0.10244936410739519</v>
      </c>
      <c r="Q11" s="23"/>
      <c r="R11" s="25">
        <v>424.2</v>
      </c>
      <c r="S11" s="26">
        <f t="shared" si="4"/>
        <v>-0.09378337961973944</v>
      </c>
    </row>
    <row r="12" spans="1:19" ht="15">
      <c r="A12" s="18"/>
      <c r="B12" s="27" t="s">
        <v>10</v>
      </c>
      <c r="C12" s="28">
        <v>80.1</v>
      </c>
      <c r="D12" s="28">
        <v>78.4</v>
      </c>
      <c r="E12" s="28">
        <v>73.1</v>
      </c>
      <c r="F12" s="28">
        <v>76</v>
      </c>
      <c r="G12" s="29">
        <f t="shared" si="0"/>
        <v>0.03967168262653907</v>
      </c>
      <c r="H12" s="29"/>
      <c r="I12" s="30">
        <v>83.6</v>
      </c>
      <c r="J12" s="29">
        <f t="shared" si="1"/>
        <v>0.09999999999999992</v>
      </c>
      <c r="K12" s="29"/>
      <c r="L12" s="31">
        <v>90.3</v>
      </c>
      <c r="M12" s="32">
        <f t="shared" si="2"/>
        <v>0.0801435406698565</v>
      </c>
      <c r="N12" s="64"/>
      <c r="O12" s="30">
        <v>76</v>
      </c>
      <c r="P12" s="29">
        <f t="shared" si="3"/>
        <v>0</v>
      </c>
      <c r="Q12" s="29"/>
      <c r="R12" s="31">
        <v>76</v>
      </c>
      <c r="S12" s="32">
        <f t="shared" si="4"/>
        <v>0</v>
      </c>
    </row>
    <row r="13" spans="2:19" ht="15">
      <c r="B13" s="21" t="s">
        <v>11</v>
      </c>
      <c r="C13" s="22">
        <v>138.2</v>
      </c>
      <c r="D13" s="22">
        <v>130.9</v>
      </c>
      <c r="E13" s="22">
        <v>121.4</v>
      </c>
      <c r="F13" s="22">
        <v>105.2</v>
      </c>
      <c r="G13" s="23">
        <f t="shared" si="0"/>
        <v>-0.13344316309719936</v>
      </c>
      <c r="H13" s="23"/>
      <c r="I13" s="24">
        <v>118.1</v>
      </c>
      <c r="J13" s="23">
        <f t="shared" si="1"/>
        <v>0.1226235741444866</v>
      </c>
      <c r="K13" s="23"/>
      <c r="L13" s="25">
        <v>121.8</v>
      </c>
      <c r="M13" s="26">
        <f t="shared" si="2"/>
        <v>0.03132938187976294</v>
      </c>
      <c r="N13" s="64"/>
      <c r="O13" s="24">
        <v>115.1</v>
      </c>
      <c r="P13" s="23">
        <f t="shared" si="3"/>
        <v>0.09410646387832691</v>
      </c>
      <c r="Q13" s="23"/>
      <c r="R13" s="25">
        <v>127.1</v>
      </c>
      <c r="S13" s="26">
        <f t="shared" si="4"/>
        <v>0.10425716768027803</v>
      </c>
    </row>
    <row r="14" spans="2:19" ht="15">
      <c r="B14" s="21" t="s">
        <v>12</v>
      </c>
      <c r="C14" s="22">
        <v>87.1</v>
      </c>
      <c r="D14" s="22">
        <v>87.4</v>
      </c>
      <c r="E14" s="22">
        <v>89.5</v>
      </c>
      <c r="F14" s="22">
        <v>122</v>
      </c>
      <c r="G14" s="23">
        <f t="shared" si="0"/>
        <v>0.36312849162011174</v>
      </c>
      <c r="H14" s="23"/>
      <c r="I14" s="24">
        <v>233.2</v>
      </c>
      <c r="J14" s="23">
        <f t="shared" si="1"/>
        <v>0.9114754098360655</v>
      </c>
      <c r="K14" s="23"/>
      <c r="L14" s="25">
        <v>233.9</v>
      </c>
      <c r="M14" s="26">
        <f t="shared" si="2"/>
        <v>0.0030017152658662824</v>
      </c>
      <c r="N14" s="64"/>
      <c r="O14" s="24">
        <v>228</v>
      </c>
      <c r="P14" s="23">
        <f t="shared" si="3"/>
        <v>0.8688524590163934</v>
      </c>
      <c r="Q14" s="23"/>
      <c r="R14" s="25">
        <v>225.8</v>
      </c>
      <c r="S14" s="26">
        <f t="shared" si="4"/>
        <v>-0.009649122807017494</v>
      </c>
    </row>
    <row r="15" spans="2:19" ht="15">
      <c r="B15" s="27" t="s">
        <v>13</v>
      </c>
      <c r="C15" s="28">
        <v>8.1</v>
      </c>
      <c r="D15" s="28">
        <v>8.7</v>
      </c>
      <c r="E15" s="28">
        <v>9.2</v>
      </c>
      <c r="F15" s="28">
        <v>12.1</v>
      </c>
      <c r="G15" s="29">
        <f t="shared" si="0"/>
        <v>0.3152173913043479</v>
      </c>
      <c r="H15" s="29"/>
      <c r="I15" s="30">
        <v>19.1</v>
      </c>
      <c r="J15" s="29">
        <f t="shared" si="1"/>
        <v>0.5785123966942151</v>
      </c>
      <c r="K15" s="29"/>
      <c r="L15" s="31">
        <v>19.1</v>
      </c>
      <c r="M15" s="32">
        <f t="shared" si="2"/>
        <v>0</v>
      </c>
      <c r="N15" s="64"/>
      <c r="O15" s="30">
        <v>20.1</v>
      </c>
      <c r="P15" s="29">
        <f t="shared" si="3"/>
        <v>0.6611570247933886</v>
      </c>
      <c r="Q15" s="29"/>
      <c r="R15" s="31">
        <v>20.9</v>
      </c>
      <c r="S15" s="32">
        <f t="shared" si="4"/>
        <v>0.039800995024875475</v>
      </c>
    </row>
    <row r="16" spans="2:19" ht="15">
      <c r="B16" s="21" t="s">
        <v>14</v>
      </c>
      <c r="C16" s="22">
        <v>14</v>
      </c>
      <c r="D16" s="22">
        <v>14</v>
      </c>
      <c r="E16" s="22">
        <v>14.2</v>
      </c>
      <c r="F16" s="22">
        <v>14.3</v>
      </c>
      <c r="G16" s="23">
        <f t="shared" si="0"/>
        <v>0.007042253521126861</v>
      </c>
      <c r="H16" s="23"/>
      <c r="I16" s="24">
        <v>14.6</v>
      </c>
      <c r="J16" s="23">
        <f t="shared" si="1"/>
        <v>0.020979020979020904</v>
      </c>
      <c r="K16" s="23"/>
      <c r="L16" s="25">
        <v>14.7</v>
      </c>
      <c r="M16" s="26">
        <f t="shared" si="2"/>
        <v>0.006849315068493127</v>
      </c>
      <c r="N16" s="64"/>
      <c r="O16" s="24">
        <v>14.5</v>
      </c>
      <c r="P16" s="23">
        <f t="shared" si="3"/>
        <v>0.013986013986013936</v>
      </c>
      <c r="Q16" s="23"/>
      <c r="R16" s="25">
        <v>14.5</v>
      </c>
      <c r="S16" s="26">
        <f t="shared" si="4"/>
        <v>0</v>
      </c>
    </row>
    <row r="17" spans="2:19" ht="15">
      <c r="B17" s="21" t="s">
        <v>15</v>
      </c>
      <c r="C17" s="22">
        <v>38</v>
      </c>
      <c r="D17" s="22">
        <v>35.4</v>
      </c>
      <c r="E17" s="22">
        <v>35.5</v>
      </c>
      <c r="F17" s="22">
        <v>33.3</v>
      </c>
      <c r="G17" s="23">
        <f t="shared" si="0"/>
        <v>-0.06197183098591557</v>
      </c>
      <c r="H17" s="23"/>
      <c r="I17" s="24">
        <v>30.2</v>
      </c>
      <c r="J17" s="23">
        <f t="shared" si="1"/>
        <v>-0.09309309309309304</v>
      </c>
      <c r="K17" s="23"/>
      <c r="L17" s="25">
        <v>31.2</v>
      </c>
      <c r="M17" s="26">
        <f t="shared" si="2"/>
        <v>0.033112582781456956</v>
      </c>
      <c r="N17" s="64"/>
      <c r="O17" s="24">
        <v>35.8</v>
      </c>
      <c r="P17" s="23">
        <f t="shared" si="3"/>
        <v>0.07507507507507508</v>
      </c>
      <c r="Q17" s="23"/>
      <c r="R17" s="25">
        <v>37.4</v>
      </c>
      <c r="S17" s="26">
        <f t="shared" si="4"/>
        <v>0.04469273743016764</v>
      </c>
    </row>
    <row r="18" spans="2:19" ht="15">
      <c r="B18" s="21" t="s">
        <v>16</v>
      </c>
      <c r="C18" s="22">
        <v>1</v>
      </c>
      <c r="D18" s="22">
        <v>0.6</v>
      </c>
      <c r="E18" s="22">
        <v>0.6</v>
      </c>
      <c r="F18" s="22">
        <v>1</v>
      </c>
      <c r="G18" s="23">
        <f t="shared" si="0"/>
        <v>0.6666666666666667</v>
      </c>
      <c r="H18" s="23"/>
      <c r="I18" s="24">
        <v>1</v>
      </c>
      <c r="J18" s="23">
        <f t="shared" si="1"/>
        <v>0</v>
      </c>
      <c r="K18" s="23"/>
      <c r="L18" s="25">
        <v>1</v>
      </c>
      <c r="M18" s="26">
        <f t="shared" si="2"/>
        <v>0</v>
      </c>
      <c r="N18" s="64"/>
      <c r="O18" s="24">
        <v>1</v>
      </c>
      <c r="P18" s="23">
        <f t="shared" si="3"/>
        <v>0</v>
      </c>
      <c r="Q18" s="23"/>
      <c r="R18" s="25">
        <v>1</v>
      </c>
      <c r="S18" s="26">
        <f t="shared" si="4"/>
        <v>0</v>
      </c>
    </row>
    <row r="19" spans="3:19" ht="9.75" customHeight="1">
      <c r="C19" s="22"/>
      <c r="D19" s="22"/>
      <c r="E19" s="22"/>
      <c r="F19" s="22"/>
      <c r="G19" s="18"/>
      <c r="H19" s="18"/>
      <c r="I19" s="33"/>
      <c r="J19" s="18"/>
      <c r="K19" s="18"/>
      <c r="L19" s="34"/>
      <c r="M19" s="20"/>
      <c r="N19" s="63"/>
      <c r="O19" s="33"/>
      <c r="P19" s="18"/>
      <c r="Q19" s="18"/>
      <c r="R19" s="34"/>
      <c r="S19" s="20"/>
    </row>
    <row r="20" spans="1:19" ht="15.75">
      <c r="A20" s="35" t="s">
        <v>17</v>
      </c>
      <c r="B20" s="21"/>
      <c r="C20" s="34">
        <f>SUM(C9:C19)</f>
        <v>4926.000000000002</v>
      </c>
      <c r="D20" s="34">
        <f>SUM(D9:D19)</f>
        <v>5230.899999999999</v>
      </c>
      <c r="E20" s="34">
        <f>SUM(E9:E19)</f>
        <v>5427.4</v>
      </c>
      <c r="F20" s="34">
        <f>SUM(F9:F19)</f>
        <v>5784.500000000001</v>
      </c>
      <c r="G20" s="23">
        <f>(F20-E20)/E20</f>
        <v>0.06579577698345457</v>
      </c>
      <c r="H20" s="23"/>
      <c r="I20" s="36">
        <f>SUM(I9:I19)</f>
        <v>6203.200000000001</v>
      </c>
      <c r="J20" s="37">
        <f t="shared" si="1"/>
        <v>0.07238309274786062</v>
      </c>
      <c r="K20" s="37"/>
      <c r="L20" s="38">
        <f>SUM(L9:L19)</f>
        <v>6380.4</v>
      </c>
      <c r="M20" s="39">
        <f>(L20-I20)/I20</f>
        <v>0.028565901470208745</v>
      </c>
      <c r="N20" s="64"/>
      <c r="O20" s="36">
        <f>SUM(O9:O19)</f>
        <v>6302.000000000001</v>
      </c>
      <c r="P20" s="37">
        <f t="shared" si="3"/>
        <v>0.08946322067594432</v>
      </c>
      <c r="Q20" s="37"/>
      <c r="R20" s="38">
        <f>SUM(R9:R19)</f>
        <v>6483.5</v>
      </c>
      <c r="S20" s="39">
        <f t="shared" si="4"/>
        <v>0.028800380831481922</v>
      </c>
    </row>
    <row r="21" spans="2:19" ht="9.75" customHeight="1">
      <c r="B21" s="21"/>
      <c r="C21" s="22"/>
      <c r="D21" s="22"/>
      <c r="E21" s="22"/>
      <c r="F21" s="22"/>
      <c r="G21" s="23"/>
      <c r="H21" s="23"/>
      <c r="I21" s="33"/>
      <c r="J21" s="23"/>
      <c r="K21" s="23"/>
      <c r="L21" s="34"/>
      <c r="M21" s="26"/>
      <c r="N21" s="64"/>
      <c r="O21" s="33"/>
      <c r="P21" s="23"/>
      <c r="Q21" s="23"/>
      <c r="R21" s="34"/>
      <c r="S21" s="26"/>
    </row>
    <row r="22" spans="1:19" ht="17.25">
      <c r="A22" s="17" t="s">
        <v>18</v>
      </c>
      <c r="C22" s="22"/>
      <c r="D22" s="22"/>
      <c r="E22" s="22"/>
      <c r="F22" s="22"/>
      <c r="G22" s="18"/>
      <c r="H22" s="18"/>
      <c r="I22" s="33"/>
      <c r="J22" s="18"/>
      <c r="K22" s="18"/>
      <c r="L22" s="34"/>
      <c r="M22" s="20"/>
      <c r="N22" s="63"/>
      <c r="O22" s="33"/>
      <c r="P22" s="18"/>
      <c r="Q22" s="18"/>
      <c r="R22" s="34"/>
      <c r="S22" s="20"/>
    </row>
    <row r="23" spans="2:19" ht="15">
      <c r="B23" s="21" t="s">
        <v>19</v>
      </c>
      <c r="C23" s="22">
        <v>13.7</v>
      </c>
      <c r="D23" s="22">
        <v>12.7</v>
      </c>
      <c r="E23" s="22">
        <v>13</v>
      </c>
      <c r="F23" s="22">
        <v>12.9</v>
      </c>
      <c r="G23" s="23">
        <f aca="true" t="shared" si="5" ref="G23:G29">(F23-E23)/E23</f>
        <v>-0.007692307692307665</v>
      </c>
      <c r="H23" s="23"/>
      <c r="I23" s="24">
        <v>12.9</v>
      </c>
      <c r="J23" s="23">
        <f aca="true" t="shared" si="6" ref="J23:J29">(I23-F23)/F23</f>
        <v>0</v>
      </c>
      <c r="K23" s="23"/>
      <c r="L23" s="25">
        <v>12.9</v>
      </c>
      <c r="M23" s="26">
        <f aca="true" t="shared" si="7" ref="M23:M29">(L23-I23)/I23</f>
        <v>0</v>
      </c>
      <c r="N23" s="64"/>
      <c r="O23" s="24">
        <v>12.8</v>
      </c>
      <c r="P23" s="23">
        <f aca="true" t="shared" si="8" ref="P23:P29">(O23-F23)/F23</f>
        <v>-0.007751937984496096</v>
      </c>
      <c r="Q23" s="23"/>
      <c r="R23" s="25">
        <v>12.8</v>
      </c>
      <c r="S23" s="26">
        <f aca="true" t="shared" si="9" ref="S23:S29">(R23-O23)/O23</f>
        <v>0</v>
      </c>
    </row>
    <row r="24" spans="2:19" ht="15">
      <c r="B24" s="27" t="s">
        <v>20</v>
      </c>
      <c r="C24" s="28">
        <v>58</v>
      </c>
      <c r="D24" s="28">
        <v>59</v>
      </c>
      <c r="E24" s="28">
        <v>63.8</v>
      </c>
      <c r="F24" s="28">
        <v>64.8</v>
      </c>
      <c r="G24" s="29">
        <f t="shared" si="5"/>
        <v>0.015673981191222573</v>
      </c>
      <c r="H24" s="29"/>
      <c r="I24" s="57">
        <v>67.8</v>
      </c>
      <c r="J24" s="29">
        <f t="shared" si="6"/>
        <v>0.0462962962962963</v>
      </c>
      <c r="K24" s="29"/>
      <c r="L24" s="28">
        <v>69.8</v>
      </c>
      <c r="M24" s="32">
        <f t="shared" si="7"/>
        <v>0.029498525073746312</v>
      </c>
      <c r="N24" s="64"/>
      <c r="O24" s="57">
        <v>70.5</v>
      </c>
      <c r="P24" s="29">
        <f t="shared" si="8"/>
        <v>0.087962962962963</v>
      </c>
      <c r="Q24" s="58"/>
      <c r="R24" s="28">
        <v>70.5</v>
      </c>
      <c r="S24" s="32">
        <f t="shared" si="9"/>
        <v>0</v>
      </c>
    </row>
    <row r="25" spans="2:19" ht="15">
      <c r="B25" s="21" t="s">
        <v>21</v>
      </c>
      <c r="C25" s="22">
        <v>7.6</v>
      </c>
      <c r="D25" s="22">
        <v>9.7</v>
      </c>
      <c r="E25" s="22">
        <v>17.5</v>
      </c>
      <c r="F25" s="22">
        <v>28.7</v>
      </c>
      <c r="G25" s="23">
        <f t="shared" si="5"/>
        <v>0.64</v>
      </c>
      <c r="H25" s="23"/>
      <c r="I25" s="24">
        <v>20</v>
      </c>
      <c r="J25" s="23">
        <f t="shared" si="6"/>
        <v>-0.30313588850174217</v>
      </c>
      <c r="K25" s="23"/>
      <c r="L25" s="25">
        <v>20</v>
      </c>
      <c r="M25" s="26">
        <f t="shared" si="7"/>
        <v>0</v>
      </c>
      <c r="N25" s="64"/>
      <c r="O25" s="24">
        <v>27</v>
      </c>
      <c r="P25" s="23">
        <f t="shared" si="8"/>
        <v>-0.059233449477351895</v>
      </c>
      <c r="Q25" s="23"/>
      <c r="R25" s="25">
        <v>19</v>
      </c>
      <c r="S25" s="26">
        <f t="shared" si="9"/>
        <v>-0.2962962962962963</v>
      </c>
    </row>
    <row r="26" spans="2:19" ht="15">
      <c r="B26" s="21" t="s">
        <v>22</v>
      </c>
      <c r="C26" s="22">
        <v>79.8</v>
      </c>
      <c r="D26" s="22">
        <v>72.3</v>
      </c>
      <c r="E26" s="22">
        <v>76.2</v>
      </c>
      <c r="F26" s="22">
        <v>84.7</v>
      </c>
      <c r="G26" s="23">
        <f t="shared" si="5"/>
        <v>0.11154855643044619</v>
      </c>
      <c r="H26" s="23"/>
      <c r="I26" s="24">
        <v>73.2</v>
      </c>
      <c r="J26" s="23">
        <f t="shared" si="6"/>
        <v>-0.1357733175914994</v>
      </c>
      <c r="K26" s="23"/>
      <c r="L26" s="25">
        <v>72</v>
      </c>
      <c r="M26" s="26">
        <f t="shared" si="7"/>
        <v>-0.01639344262295086</v>
      </c>
      <c r="N26" s="64"/>
      <c r="O26" s="24">
        <v>78.8</v>
      </c>
      <c r="P26" s="23">
        <f t="shared" si="8"/>
        <v>-0.06965761511216063</v>
      </c>
      <c r="Q26" s="23"/>
      <c r="R26" s="25">
        <v>77.7</v>
      </c>
      <c r="S26" s="26">
        <f t="shared" si="9"/>
        <v>-0.013959390862944092</v>
      </c>
    </row>
    <row r="27" spans="2:19" ht="15">
      <c r="B27" s="27" t="s">
        <v>23</v>
      </c>
      <c r="C27" s="28">
        <v>57.6</v>
      </c>
      <c r="D27" s="28">
        <v>59.2</v>
      </c>
      <c r="E27" s="28">
        <v>63.1</v>
      </c>
      <c r="F27" s="28">
        <v>66.9</v>
      </c>
      <c r="G27" s="29">
        <f t="shared" si="5"/>
        <v>0.060221870047543646</v>
      </c>
      <c r="H27" s="29"/>
      <c r="I27" s="30">
        <v>89.5</v>
      </c>
      <c r="J27" s="29">
        <f t="shared" si="6"/>
        <v>0.33781763826606864</v>
      </c>
      <c r="K27" s="29"/>
      <c r="L27" s="31">
        <v>90.8</v>
      </c>
      <c r="M27" s="32">
        <f t="shared" si="7"/>
        <v>0.014525139664804438</v>
      </c>
      <c r="N27" s="64"/>
      <c r="O27" s="30">
        <v>89.5</v>
      </c>
      <c r="P27" s="29">
        <f t="shared" si="8"/>
        <v>0.33781763826606864</v>
      </c>
      <c r="Q27" s="29"/>
      <c r="R27" s="31">
        <v>90.8</v>
      </c>
      <c r="S27" s="32">
        <f t="shared" si="9"/>
        <v>0.014525139664804438</v>
      </c>
    </row>
    <row r="28" spans="2:19" ht="15">
      <c r="B28" s="21" t="s">
        <v>24</v>
      </c>
      <c r="C28" s="22">
        <v>55.3</v>
      </c>
      <c r="D28" s="22">
        <v>65.1</v>
      </c>
      <c r="E28" s="22">
        <v>49.7</v>
      </c>
      <c r="F28" s="22">
        <v>35.7</v>
      </c>
      <c r="G28" s="23">
        <f t="shared" si="5"/>
        <v>-0.2816901408450704</v>
      </c>
      <c r="H28" s="23"/>
      <c r="I28" s="24">
        <v>36.2</v>
      </c>
      <c r="J28" s="23">
        <f t="shared" si="6"/>
        <v>0.014005602240896357</v>
      </c>
      <c r="K28" s="23"/>
      <c r="L28" s="25">
        <v>36.2</v>
      </c>
      <c r="M28" s="26">
        <f t="shared" si="7"/>
        <v>0</v>
      </c>
      <c r="N28" s="64"/>
      <c r="O28" s="24">
        <v>37.8</v>
      </c>
      <c r="P28" s="23">
        <f t="shared" si="8"/>
        <v>0.05882352941176454</v>
      </c>
      <c r="Q28" s="23"/>
      <c r="R28" s="25">
        <v>37.8</v>
      </c>
      <c r="S28" s="26">
        <f t="shared" si="9"/>
        <v>0</v>
      </c>
    </row>
    <row r="29" spans="2:19" ht="15">
      <c r="B29" s="21" t="s">
        <v>25</v>
      </c>
      <c r="C29" s="22">
        <v>60</v>
      </c>
      <c r="D29" s="22">
        <v>60</v>
      </c>
      <c r="E29" s="22">
        <v>60</v>
      </c>
      <c r="F29" s="22">
        <v>60</v>
      </c>
      <c r="G29" s="23">
        <f t="shared" si="5"/>
        <v>0</v>
      </c>
      <c r="H29" s="23"/>
      <c r="I29" s="24">
        <v>60</v>
      </c>
      <c r="J29" s="23">
        <f t="shared" si="6"/>
        <v>0</v>
      </c>
      <c r="K29" s="23"/>
      <c r="L29" s="25">
        <v>60</v>
      </c>
      <c r="M29" s="26">
        <f t="shared" si="7"/>
        <v>0</v>
      </c>
      <c r="N29" s="64"/>
      <c r="O29" s="24">
        <v>60</v>
      </c>
      <c r="P29" s="23">
        <f t="shared" si="8"/>
        <v>0</v>
      </c>
      <c r="Q29" s="23"/>
      <c r="R29" s="25">
        <v>60</v>
      </c>
      <c r="S29" s="26">
        <f t="shared" si="9"/>
        <v>0</v>
      </c>
    </row>
    <row r="30" spans="3:19" ht="9.75" customHeight="1">
      <c r="C30" s="22"/>
      <c r="D30" s="22"/>
      <c r="E30" s="22"/>
      <c r="F30" s="22"/>
      <c r="G30" s="18"/>
      <c r="H30" s="18"/>
      <c r="I30" s="33"/>
      <c r="J30" s="18"/>
      <c r="K30" s="18"/>
      <c r="L30" s="34"/>
      <c r="M30" s="20"/>
      <c r="N30" s="63"/>
      <c r="O30" s="33"/>
      <c r="P30" s="18"/>
      <c r="Q30" s="18"/>
      <c r="R30" s="34"/>
      <c r="S30" s="20"/>
    </row>
    <row r="31" spans="1:19" ht="15.75">
      <c r="A31" s="35" t="s">
        <v>26</v>
      </c>
      <c r="B31" s="21"/>
      <c r="C31" s="34">
        <f>SUM(C23:C30)</f>
        <v>332</v>
      </c>
      <c r="D31" s="34">
        <f>SUM(D23:D30)</f>
        <v>338</v>
      </c>
      <c r="E31" s="34">
        <f>SUM(E23:E30)</f>
        <v>343.3</v>
      </c>
      <c r="F31" s="34">
        <f>SUM(F23:F30)</f>
        <v>353.7</v>
      </c>
      <c r="G31" s="23">
        <f>(F31-E31)/E31</f>
        <v>0.030294203320710682</v>
      </c>
      <c r="H31" s="23"/>
      <c r="I31" s="36">
        <f>SUM(I23:I30)</f>
        <v>359.59999999999997</v>
      </c>
      <c r="J31" s="37">
        <f>(I31-F31)/F31</f>
        <v>0.016680802940344863</v>
      </c>
      <c r="K31" s="37"/>
      <c r="L31" s="38">
        <f>SUM(L23:L30)</f>
        <v>361.7</v>
      </c>
      <c r="M31" s="39">
        <f>(L31-I31)/I31</f>
        <v>0.005839822024471699</v>
      </c>
      <c r="N31" s="64"/>
      <c r="O31" s="36">
        <f>SUM(O23:O30)</f>
        <v>376.40000000000003</v>
      </c>
      <c r="P31" s="37">
        <f>(O31-F31)/F31</f>
        <v>0.06417868249929332</v>
      </c>
      <c r="Q31" s="37"/>
      <c r="R31" s="38">
        <f>SUM(R23:R30)</f>
        <v>368.6</v>
      </c>
      <c r="S31" s="39">
        <f>(R31-O31)/O31</f>
        <v>-0.02072263549415518</v>
      </c>
    </row>
    <row r="32" spans="3:19" ht="9.75" customHeight="1">
      <c r="C32" s="34"/>
      <c r="D32" s="34"/>
      <c r="E32" s="34"/>
      <c r="F32" s="34"/>
      <c r="G32" s="18"/>
      <c r="H32" s="18"/>
      <c r="I32" s="33"/>
      <c r="J32" s="18"/>
      <c r="K32" s="18"/>
      <c r="L32" s="34"/>
      <c r="M32" s="20"/>
      <c r="N32" s="63"/>
      <c r="O32" s="33"/>
      <c r="P32" s="18"/>
      <c r="Q32" s="18"/>
      <c r="R32" s="34"/>
      <c r="S32" s="20"/>
    </row>
    <row r="33" spans="1:19" ht="17.25">
      <c r="A33" s="40" t="s">
        <v>27</v>
      </c>
      <c r="B33" s="21"/>
      <c r="C33" s="41">
        <f>C20+C31</f>
        <v>5258.000000000002</v>
      </c>
      <c r="D33" s="41">
        <f>D20+D31</f>
        <v>5568.899999999999</v>
      </c>
      <c r="E33" s="41">
        <f>E20+E31</f>
        <v>5770.7</v>
      </c>
      <c r="F33" s="41">
        <f>F20+F31</f>
        <v>6138.200000000001</v>
      </c>
      <c r="G33" s="42">
        <f>(F33-E33)/E33</f>
        <v>0.06368378186355224</v>
      </c>
      <c r="H33" s="42"/>
      <c r="I33" s="43">
        <f>I20+I31</f>
        <v>6562.800000000001</v>
      </c>
      <c r="J33" s="44">
        <f>(I33-F33)/F33</f>
        <v>0.06917337330161942</v>
      </c>
      <c r="K33" s="44"/>
      <c r="L33" s="45">
        <f>L20+L31</f>
        <v>6742.099999999999</v>
      </c>
      <c r="M33" s="46">
        <f>(L33-I33)/I33</f>
        <v>0.02732065581763856</v>
      </c>
      <c r="N33" s="65"/>
      <c r="O33" s="43">
        <f>O20+O31</f>
        <v>6678.400000000001</v>
      </c>
      <c r="P33" s="44">
        <f>(O33-F33)/F33</f>
        <v>0.08800625590564005</v>
      </c>
      <c r="Q33" s="44"/>
      <c r="R33" s="45">
        <f>R20+R31</f>
        <v>6852.1</v>
      </c>
      <c r="S33" s="46">
        <f>(R33-O33)/O33</f>
        <v>0.02600922376617151</v>
      </c>
    </row>
    <row r="34" spans="3:19" ht="9.75" customHeight="1">
      <c r="C34" s="22"/>
      <c r="D34" s="22"/>
      <c r="E34" s="22"/>
      <c r="F34" s="22"/>
      <c r="G34" s="18"/>
      <c r="H34" s="18"/>
      <c r="I34" s="33"/>
      <c r="J34" s="18"/>
      <c r="K34" s="18"/>
      <c r="L34" s="34"/>
      <c r="M34" s="20"/>
      <c r="N34" s="63"/>
      <c r="O34" s="33"/>
      <c r="P34" s="18"/>
      <c r="Q34" s="18"/>
      <c r="R34" s="34"/>
      <c r="S34" s="20"/>
    </row>
    <row r="35" spans="1:19" ht="15" customHeight="1">
      <c r="A35" s="35" t="s">
        <v>28</v>
      </c>
      <c r="C35" s="22"/>
      <c r="D35" s="22"/>
      <c r="E35" s="22"/>
      <c r="F35" s="22"/>
      <c r="G35" s="18"/>
      <c r="H35" s="18"/>
      <c r="I35" s="33"/>
      <c r="J35" s="18"/>
      <c r="K35" s="18"/>
      <c r="L35" s="34"/>
      <c r="M35" s="20"/>
      <c r="N35" s="63"/>
      <c r="O35" s="33"/>
      <c r="P35" s="18"/>
      <c r="Q35" s="18"/>
      <c r="R35" s="34"/>
      <c r="S35" s="20"/>
    </row>
    <row r="36" spans="2:19" ht="15">
      <c r="B36" s="1" t="s">
        <v>29</v>
      </c>
      <c r="C36" s="22">
        <v>43.9</v>
      </c>
      <c r="D36" s="22">
        <v>49.3</v>
      </c>
      <c r="E36" s="22">
        <v>79.6</v>
      </c>
      <c r="F36" s="22">
        <v>59.3</v>
      </c>
      <c r="G36" s="23">
        <f>(F36-E36)/E36</f>
        <v>-0.25502512562814067</v>
      </c>
      <c r="H36" s="23"/>
      <c r="I36" s="33">
        <v>56.3</v>
      </c>
      <c r="J36" s="23">
        <f>(I36-F36)/F36</f>
        <v>-0.050590219224283306</v>
      </c>
      <c r="K36" s="23"/>
      <c r="L36" s="34">
        <v>58.6</v>
      </c>
      <c r="M36" s="26">
        <f>(L36-I36)/I36</f>
        <v>0.040852575488454786</v>
      </c>
      <c r="N36" s="64"/>
      <c r="O36" s="33">
        <v>55.7</v>
      </c>
      <c r="P36" s="23">
        <f>(O36-F36)/F36</f>
        <v>-0.06070826306913987</v>
      </c>
      <c r="Q36" s="23"/>
      <c r="R36" s="34">
        <v>57.9</v>
      </c>
      <c r="S36" s="26">
        <f>(R36-O36)/O36</f>
        <v>0.039497307001795254</v>
      </c>
    </row>
    <row r="37" spans="2:19" ht="15">
      <c r="B37" s="1" t="s">
        <v>30</v>
      </c>
      <c r="C37" s="22">
        <v>13.6</v>
      </c>
      <c r="D37" s="22">
        <v>39.1</v>
      </c>
      <c r="E37" s="22">
        <v>64.4</v>
      </c>
      <c r="F37" s="22">
        <v>9.3</v>
      </c>
      <c r="G37" s="23">
        <f>(F37-E37)/E37</f>
        <v>-0.8555900621118013</v>
      </c>
      <c r="H37" s="23"/>
      <c r="I37" s="33">
        <v>13.9</v>
      </c>
      <c r="J37" s="23">
        <f>(I37-F37)/F37</f>
        <v>0.49462365591397844</v>
      </c>
      <c r="K37" s="23"/>
      <c r="L37" s="34">
        <v>1.9</v>
      </c>
      <c r="M37" s="26">
        <f>(L37-I37)/I37</f>
        <v>-0.8633093525179856</v>
      </c>
      <c r="N37" s="64"/>
      <c r="O37" s="33">
        <v>13.9</v>
      </c>
      <c r="P37" s="23">
        <f>(O37-F37)/F37</f>
        <v>0.49462365591397844</v>
      </c>
      <c r="Q37" s="23"/>
      <c r="R37" s="34">
        <v>1.9</v>
      </c>
      <c r="S37" s="26">
        <f>(R37-O37)/O37</f>
        <v>-0.8633093525179856</v>
      </c>
    </row>
    <row r="38" spans="3:19" ht="9" customHeight="1">
      <c r="C38" s="22"/>
      <c r="D38" s="22"/>
      <c r="E38" s="22"/>
      <c r="F38" s="22"/>
      <c r="G38" s="18"/>
      <c r="H38" s="18"/>
      <c r="I38" s="33"/>
      <c r="J38" s="18"/>
      <c r="K38" s="18"/>
      <c r="L38" s="34"/>
      <c r="M38" s="20"/>
      <c r="N38" s="63"/>
      <c r="O38" s="33"/>
      <c r="P38" s="18"/>
      <c r="Q38" s="18"/>
      <c r="R38" s="34"/>
      <c r="S38" s="20"/>
    </row>
    <row r="39" spans="1:19" ht="15.75">
      <c r="A39" s="35" t="s">
        <v>31</v>
      </c>
      <c r="C39" s="22">
        <f>SUM(C36:C38)</f>
        <v>57.5</v>
      </c>
      <c r="D39" s="22">
        <f>SUM(D36:D38)</f>
        <v>88.4</v>
      </c>
      <c r="E39" s="22">
        <f>SUM(E36:E38)</f>
        <v>144</v>
      </c>
      <c r="F39" s="22">
        <f>SUM(F36:F38)</f>
        <v>68.6</v>
      </c>
      <c r="G39" s="23">
        <f>(F39-E39)/E39</f>
        <v>-0.5236111111111111</v>
      </c>
      <c r="H39" s="23"/>
      <c r="I39" s="36">
        <f>SUM(I36:I38)</f>
        <v>70.2</v>
      </c>
      <c r="J39" s="37">
        <f>(I39-F39)/F39</f>
        <v>0.02332361516034998</v>
      </c>
      <c r="K39" s="37"/>
      <c r="L39" s="38">
        <f>SUM(L36:L38)</f>
        <v>60.5</v>
      </c>
      <c r="M39" s="39">
        <f>(L39-I39)/I39</f>
        <v>-0.13817663817663822</v>
      </c>
      <c r="N39" s="64"/>
      <c r="O39" s="36">
        <f>SUM(O36:O38)</f>
        <v>69.60000000000001</v>
      </c>
      <c r="P39" s="37">
        <f>(O39-F39)/F39</f>
        <v>0.014577259475218866</v>
      </c>
      <c r="Q39" s="37"/>
      <c r="R39" s="38">
        <f>SUM(R36:R38)</f>
        <v>59.8</v>
      </c>
      <c r="S39" s="39">
        <f>(R39-O39)/O39</f>
        <v>-0.14080459770114956</v>
      </c>
    </row>
    <row r="40" spans="1:19" ht="17.25" customHeight="1">
      <c r="A40" s="35"/>
      <c r="C40" s="22"/>
      <c r="D40" s="22"/>
      <c r="E40" s="22"/>
      <c r="F40" s="22"/>
      <c r="G40" s="18"/>
      <c r="H40" s="18"/>
      <c r="I40" s="33"/>
      <c r="J40" s="18"/>
      <c r="K40" s="18"/>
      <c r="L40" s="34"/>
      <c r="M40" s="20"/>
      <c r="N40" s="63"/>
      <c r="O40" s="33"/>
      <c r="P40" s="18"/>
      <c r="Q40" s="18"/>
      <c r="R40" s="34"/>
      <c r="S40" s="20"/>
    </row>
    <row r="41" spans="1:19" ht="17.25">
      <c r="A41" s="17" t="s">
        <v>32</v>
      </c>
      <c r="C41" s="22">
        <f>C33+C39</f>
        <v>5315.500000000002</v>
      </c>
      <c r="D41" s="22">
        <f>D33+D39</f>
        <v>5657.299999999998</v>
      </c>
      <c r="E41" s="22">
        <f>E33+E39</f>
        <v>5914.7</v>
      </c>
      <c r="F41" s="22">
        <f>F33+F39</f>
        <v>6206.800000000001</v>
      </c>
      <c r="G41" s="23">
        <f>(F41-E41)/E41</f>
        <v>0.04938542952305295</v>
      </c>
      <c r="H41" s="23"/>
      <c r="I41" s="36">
        <f>I33+I39</f>
        <v>6633.000000000001</v>
      </c>
      <c r="J41" s="37">
        <f>(I41-F41)/F41</f>
        <v>0.06866662370303533</v>
      </c>
      <c r="K41" s="37"/>
      <c r="L41" s="38">
        <f>L33+L39</f>
        <v>6802.599999999999</v>
      </c>
      <c r="M41" s="39">
        <f>(L41-I41)/I41</f>
        <v>0.02556912407658654</v>
      </c>
      <c r="N41" s="64"/>
      <c r="O41" s="36">
        <f>O33+O39</f>
        <v>6748.000000000001</v>
      </c>
      <c r="P41" s="37">
        <f>(O41-F41)/F41</f>
        <v>0.087194689695173</v>
      </c>
      <c r="Q41" s="37"/>
      <c r="R41" s="38">
        <f>R33+R39</f>
        <v>6911.900000000001</v>
      </c>
      <c r="S41" s="39">
        <f>(R41-O41)/O41</f>
        <v>0.024288678126852342</v>
      </c>
    </row>
    <row r="42" spans="1:19" ht="17.25">
      <c r="A42" s="17"/>
      <c r="C42" s="22"/>
      <c r="D42" s="22"/>
      <c r="E42" s="22"/>
      <c r="F42" s="22"/>
      <c r="G42" s="23"/>
      <c r="H42" s="23"/>
      <c r="I42" s="33"/>
      <c r="J42" s="23"/>
      <c r="K42" s="23"/>
      <c r="L42" s="34"/>
      <c r="M42" s="26"/>
      <c r="N42" s="64"/>
      <c r="O42" s="33"/>
      <c r="P42" s="23"/>
      <c r="Q42" s="23"/>
      <c r="R42" s="34"/>
      <c r="S42" s="26"/>
    </row>
    <row r="43" spans="1:19" ht="15.75">
      <c r="A43" s="47" t="s">
        <v>33</v>
      </c>
      <c r="C43" s="22">
        <v>83</v>
      </c>
      <c r="D43" s="22">
        <v>-31.4</v>
      </c>
      <c r="E43" s="22">
        <v>54</v>
      </c>
      <c r="F43" s="22">
        <v>37.4</v>
      </c>
      <c r="G43" s="23">
        <f>(F43-E43)/E43</f>
        <v>-0.3074074074074074</v>
      </c>
      <c r="H43" s="23"/>
      <c r="I43" s="33">
        <v>-16.8</v>
      </c>
      <c r="J43" s="23">
        <f>(I43-F43)/F43</f>
        <v>-1.449197860962567</v>
      </c>
      <c r="K43" s="23"/>
      <c r="L43" s="34">
        <v>10.8</v>
      </c>
      <c r="M43" s="26">
        <f>(L43-I43)/I43</f>
        <v>-1.6428571428571428</v>
      </c>
      <c r="N43" s="64"/>
      <c r="O43" s="33">
        <v>-16.8</v>
      </c>
      <c r="P43" s="23">
        <f>(O43-F43)/F43</f>
        <v>-1.449197860962567</v>
      </c>
      <c r="Q43" s="23"/>
      <c r="R43" s="34">
        <v>1.2</v>
      </c>
      <c r="S43" s="26">
        <f>(R43-O43)/O43</f>
        <v>-1.0714285714285714</v>
      </c>
    </row>
    <row r="44" spans="1:19" ht="9" customHeight="1">
      <c r="A44" s="35"/>
      <c r="C44" s="22"/>
      <c r="D44" s="22"/>
      <c r="E44" s="22"/>
      <c r="F44" s="22"/>
      <c r="G44" s="18"/>
      <c r="H44" s="18"/>
      <c r="I44" s="33"/>
      <c r="J44" s="18"/>
      <c r="K44" s="18"/>
      <c r="L44" s="34"/>
      <c r="M44" s="20"/>
      <c r="N44" s="63"/>
      <c r="O44" s="33"/>
      <c r="P44" s="18"/>
      <c r="Q44" s="18"/>
      <c r="R44" s="34"/>
      <c r="S44" s="20"/>
    </row>
    <row r="45" spans="1:19" ht="15">
      <c r="A45" s="1" t="s">
        <v>34</v>
      </c>
      <c r="B45" s="48"/>
      <c r="C45" s="22">
        <v>-715</v>
      </c>
      <c r="D45" s="22">
        <v>-696.9</v>
      </c>
      <c r="E45" s="22">
        <v>-586</v>
      </c>
      <c r="F45" s="22">
        <v>-597.9</v>
      </c>
      <c r="G45" s="23">
        <f>(F45-E45)/E45</f>
        <v>0.020307167235494843</v>
      </c>
      <c r="H45" s="23"/>
      <c r="I45" s="24">
        <v>-632.8</v>
      </c>
      <c r="J45" s="23">
        <f>(I45-F45)/F45</f>
        <v>0.05837096504432176</v>
      </c>
      <c r="K45" s="23"/>
      <c r="L45" s="25">
        <v>-673.4</v>
      </c>
      <c r="M45" s="26">
        <f>(L45-I45)/I45</f>
        <v>0.06415929203539827</v>
      </c>
      <c r="N45" s="64"/>
      <c r="O45" s="24">
        <v>-669</v>
      </c>
      <c r="P45" s="23">
        <f>(O45-F45)/F45</f>
        <v>0.11891620672353241</v>
      </c>
      <c r="Q45" s="23"/>
      <c r="R45" s="25">
        <v>-724</v>
      </c>
      <c r="S45" s="26">
        <f>(R45-O45)/O45</f>
        <v>0.08221225710014948</v>
      </c>
    </row>
    <row r="46" spans="3:19" ht="9.75" customHeight="1">
      <c r="C46" s="22"/>
      <c r="D46" s="22"/>
      <c r="E46" s="22"/>
      <c r="F46" s="22"/>
      <c r="I46" s="33"/>
      <c r="J46" s="18"/>
      <c r="K46" s="18"/>
      <c r="L46" s="34"/>
      <c r="M46" s="20"/>
      <c r="N46" s="63"/>
      <c r="O46" s="33"/>
      <c r="P46" s="18"/>
      <c r="Q46" s="18"/>
      <c r="R46" s="34"/>
      <c r="S46" s="20"/>
    </row>
    <row r="47" spans="1:19" ht="16.5" thickBot="1">
      <c r="A47" s="35" t="s">
        <v>35</v>
      </c>
      <c r="B47" s="48"/>
      <c r="C47" s="41">
        <f>SUM(C41:C46)</f>
        <v>4683.500000000002</v>
      </c>
      <c r="D47" s="41">
        <f>SUM(D41:D46)</f>
        <v>4928.999999999999</v>
      </c>
      <c r="E47" s="41">
        <f>SUM(E41:E46)</f>
        <v>5382.7</v>
      </c>
      <c r="F47" s="41">
        <f>SUM(F41:F46)</f>
        <v>5646.300000000001</v>
      </c>
      <c r="G47" s="42">
        <f>(F47-E47)/E47</f>
        <v>0.0489717056495813</v>
      </c>
      <c r="H47" s="42"/>
      <c r="I47" s="49">
        <f>SUM(I41:I46)</f>
        <v>5983.400000000001</v>
      </c>
      <c r="J47" s="66">
        <f>(I47-F47)/F47</f>
        <v>0.05970281423232903</v>
      </c>
      <c r="K47" s="50"/>
      <c r="L47" s="51">
        <f>SUM(L41:L46)</f>
        <v>6140</v>
      </c>
      <c r="M47" s="52">
        <f>(L47-I47)/I47</f>
        <v>0.026172410335260795</v>
      </c>
      <c r="N47" s="65"/>
      <c r="O47" s="49">
        <f>SUM(O41:O46)</f>
        <v>6062.200000000001</v>
      </c>
      <c r="P47" s="50">
        <f>(O47-F47)/F47</f>
        <v>0.07365885624214079</v>
      </c>
      <c r="Q47" s="50"/>
      <c r="R47" s="51">
        <f>SUM(R41:R46)</f>
        <v>6189.1</v>
      </c>
      <c r="S47" s="52">
        <f>(R47-O47)/O47</f>
        <v>0.02093299462241424</v>
      </c>
    </row>
    <row r="48" spans="3:19" ht="9.75" customHeight="1" thickTop="1">
      <c r="C48" s="22"/>
      <c r="D48" s="22"/>
      <c r="E48" s="22"/>
      <c r="F48" s="22"/>
      <c r="I48" s="33"/>
      <c r="J48" s="18"/>
      <c r="K48" s="18"/>
      <c r="L48" s="34"/>
      <c r="M48" s="20"/>
      <c r="N48" s="63"/>
      <c r="O48" s="33"/>
      <c r="P48" s="18"/>
      <c r="Q48" s="18"/>
      <c r="R48" s="34"/>
      <c r="S48" s="20"/>
    </row>
    <row r="49" spans="1:19" ht="15.75" thickBot="1">
      <c r="A49" s="48" t="s">
        <v>36</v>
      </c>
      <c r="C49" s="22"/>
      <c r="D49" s="22"/>
      <c r="E49" s="22"/>
      <c r="F49" s="22"/>
      <c r="I49" s="33"/>
      <c r="J49" s="18"/>
      <c r="K49" s="18"/>
      <c r="L49" s="34"/>
      <c r="M49" s="20"/>
      <c r="N49" s="63"/>
      <c r="O49" s="33"/>
      <c r="P49" s="18"/>
      <c r="Q49" s="18"/>
      <c r="R49" s="34"/>
      <c r="S49" s="20"/>
    </row>
    <row r="50" spans="2:19" ht="15.75" thickBot="1">
      <c r="B50" s="48" t="s">
        <v>37</v>
      </c>
      <c r="C50" s="34">
        <v>169.7</v>
      </c>
      <c r="D50" s="34">
        <v>160.4</v>
      </c>
      <c r="E50" s="34">
        <v>171.5</v>
      </c>
      <c r="F50" s="34">
        <v>208.7</v>
      </c>
      <c r="G50" s="23">
        <f>(F50-E50)/E50</f>
        <v>0.21690962099125358</v>
      </c>
      <c r="H50" s="23"/>
      <c r="I50" s="53">
        <v>218.6</v>
      </c>
      <c r="J50" s="54">
        <f>(I50-F50)/F50</f>
        <v>0.04743651173933879</v>
      </c>
      <c r="K50" s="54"/>
      <c r="L50" s="55">
        <v>221.4</v>
      </c>
      <c r="M50" s="56">
        <f>(L50-I50)/I50</f>
        <v>0.01280878316559932</v>
      </c>
      <c r="N50" s="64"/>
      <c r="O50" s="53">
        <v>219.2</v>
      </c>
      <c r="P50" s="54">
        <f>(O50-F50)/F50</f>
        <v>0.05031145184475324</v>
      </c>
      <c r="Q50" s="54"/>
      <c r="R50" s="55">
        <v>221.4</v>
      </c>
      <c r="S50" s="56">
        <f>(R50-O50)/O50</f>
        <v>0.010036496350365041</v>
      </c>
    </row>
    <row r="51" spans="2:19" ht="6" customHeight="1">
      <c r="B51" s="48"/>
      <c r="C51" s="34"/>
      <c r="D51" s="34"/>
      <c r="E51" s="34"/>
      <c r="F51" s="34"/>
      <c r="G51" s="23"/>
      <c r="H51" s="23"/>
      <c r="I51" s="34"/>
      <c r="J51" s="23"/>
      <c r="K51" s="23"/>
      <c r="L51" s="23"/>
      <c r="M51" s="23"/>
      <c r="N51" s="23"/>
      <c r="O51" s="34"/>
      <c r="P51" s="23"/>
      <c r="Q51" s="23"/>
      <c r="R51" s="34"/>
      <c r="S51" s="23"/>
    </row>
    <row r="52" spans="1:19" ht="12.75" customHeight="1">
      <c r="A52" s="48"/>
      <c r="B52" s="48"/>
      <c r="C52" s="34"/>
      <c r="D52" s="34"/>
      <c r="E52" s="34"/>
      <c r="F52" s="34"/>
      <c r="G52" s="23"/>
      <c r="H52" s="23"/>
      <c r="I52" s="34"/>
      <c r="J52" s="23"/>
      <c r="K52" s="23"/>
      <c r="L52" s="23"/>
      <c r="M52" s="23"/>
      <c r="N52" s="23"/>
      <c r="O52" s="34"/>
      <c r="P52" s="23"/>
      <c r="Q52" s="23"/>
      <c r="R52" s="34"/>
      <c r="S52" s="23"/>
    </row>
    <row r="53" spans="1:6" ht="6" customHeight="1">
      <c r="A53" s="48"/>
      <c r="C53" s="22"/>
      <c r="D53" s="22"/>
      <c r="E53" s="22"/>
      <c r="F53" s="22"/>
    </row>
    <row r="54" spans="15:19" ht="15">
      <c r="O54" s="22"/>
      <c r="P54" s="59"/>
      <c r="R54" s="22"/>
      <c r="S54" s="59"/>
    </row>
    <row r="56" spans="15:19" ht="15">
      <c r="O56" s="22"/>
      <c r="P56" s="59"/>
      <c r="R56" s="22"/>
      <c r="S56" s="59"/>
    </row>
  </sheetData>
  <mergeCells count="3">
    <mergeCell ref="A1:S1"/>
    <mergeCell ref="A2:S2"/>
    <mergeCell ref="A3:S3"/>
  </mergeCells>
  <printOptions horizontalCentered="1"/>
  <pageMargins left="0.25" right="0.25" top="0.5" bottom="0.5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Lunde</dc:creator>
  <cp:keywords/>
  <dc:description/>
  <cp:lastModifiedBy>jlunde</cp:lastModifiedBy>
  <cp:lastPrinted>2008-04-04T16:21:37Z</cp:lastPrinted>
  <dcterms:created xsi:type="dcterms:W3CDTF">2003-12-08T19:23:46Z</dcterms:created>
  <dcterms:modified xsi:type="dcterms:W3CDTF">2008-04-04T16:21:38Z</dcterms:modified>
  <cp:category/>
  <cp:version/>
  <cp:contentType/>
  <cp:contentStatus/>
</cp:coreProperties>
</file>