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'Sheet1'!$A$1:$O$53</definedName>
  </definedNames>
  <calcPr fullCalcOnLoad="1"/>
</workbook>
</file>

<file path=xl/sharedStrings.xml><?xml version="1.0" encoding="utf-8"?>
<sst xmlns="http://schemas.openxmlformats.org/spreadsheetml/2006/main" count="61" uniqueCount="51">
  <si>
    <t>REVENUE ESTIMATING CONFERENCE</t>
  </si>
  <si>
    <t>ESTIMATE OF GENERAL FUND RECEIPTS</t>
  </si>
  <si>
    <t>% Change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</si>
  <si>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</si>
  <si>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</si>
  <si>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</si>
  <si>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</si>
  <si>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</si>
  <si>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</si>
  <si>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</si>
  <si>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</si>
  <si>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</si>
  <si>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</si>
  <si>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</si>
  <si>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</si>
  <si>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</si>
  <si>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</si>
  <si>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</si>
  <si>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</si>
  <si>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</si>
  <si>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</si>
  <si>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</si>
  <si>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</si>
  <si>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</si>
  <si>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</si>
  <si>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</si>
  <si>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</si>
  <si>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</si>
  <si>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</si>
  <si>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</si>
  <si>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</si>
  <si>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</si>
  <si>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</si>
  <si>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</si>
  <si>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</si>
  <si>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</si>
  <si>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</si>
  <si>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</si>
  <si>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</si>
  <si>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Sales/Use Tax</t>
  </si>
  <si>
    <t>FY 05 Act</t>
  </si>
  <si>
    <t>FY 07</t>
  </si>
  <si>
    <t>FY 07 Est vs.</t>
  </si>
  <si>
    <t>03/06 REC</t>
  </si>
  <si>
    <t>October 16, 2006</t>
  </si>
  <si>
    <t>FY 06 Act vs.</t>
  </si>
  <si>
    <t>FY 06 Act</t>
  </si>
  <si>
    <t>10/06 REC</t>
  </si>
  <si>
    <t>FY 08</t>
  </si>
  <si>
    <t>FY 08 Est vs.</t>
  </si>
  <si>
    <t>FY 07 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</si>
</sst>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75" zoomScaleNormal="75" workbookViewId="0" topLeftCell="A1">
      <selection activeCell="N52" sqref="N52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5" width="10.28125" style="1" customWidth="1"/>
    <col min="6" max="6" width="10.8515625" style="1" customWidth="1"/>
    <col min="7" max="7" width="1.1484375" style="1" customWidth="1"/>
    <col min="8" max="8" width="12.7109375" style="1" customWidth="1"/>
    <col min="9" max="9" width="10.7109375" style="1" customWidth="1"/>
    <col min="10" max="10" width="2.57421875" style="18" customWidth="1"/>
    <col min="11" max="12" width="12.7109375" style="1" customWidth="1"/>
    <col min="13" max="13" width="2.28125" style="1" customWidth="1"/>
    <col min="14" max="14" width="12.7109375" style="1" customWidth="1"/>
    <col min="15" max="15" width="10.8515625" style="1" customWidth="1"/>
    <col min="16" max="16384" width="9.140625" style="1" customWidth="1"/>
  </cols>
  <sheetData>
    <row r="1" spans="1:15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ht="15.75" thickBot="1"/>
    <row r="5" spans="6:15" ht="15">
      <c r="F5" s="2" t="s">
        <v>2</v>
      </c>
      <c r="G5" s="2"/>
      <c r="H5" s="3" t="s">
        <v>43</v>
      </c>
      <c r="I5" s="6" t="s">
        <v>2</v>
      </c>
      <c r="J5" s="2"/>
      <c r="K5" s="3" t="s">
        <v>47</v>
      </c>
      <c r="L5" s="4" t="s">
        <v>2</v>
      </c>
      <c r="M5" s="4"/>
      <c r="N5" s="5" t="str">
        <f>K5</f>
        <v>10/06 REC</v>
      </c>
      <c r="O5" s="6" t="s">
        <v>2</v>
      </c>
    </row>
    <row r="6" spans="3:15" ht="15">
      <c r="C6" s="7" t="s">
        <v>3</v>
      </c>
      <c r="D6" s="7" t="s">
        <v>4</v>
      </c>
      <c r="E6" s="7" t="s">
        <v>38</v>
      </c>
      <c r="F6" s="8" t="s">
        <v>45</v>
      </c>
      <c r="G6" s="8"/>
      <c r="H6" s="9" t="s">
        <v>41</v>
      </c>
      <c r="I6" s="11" t="s">
        <v>42</v>
      </c>
      <c r="J6" s="8"/>
      <c r="K6" s="9" t="s">
        <v>41</v>
      </c>
      <c r="L6" s="8" t="s">
        <v>42</v>
      </c>
      <c r="M6" s="8"/>
      <c r="N6" s="10" t="s">
        <v>48</v>
      </c>
      <c r="O6" s="11" t="s">
        <v>49</v>
      </c>
    </row>
    <row r="7" spans="3:15" ht="15">
      <c r="C7" s="12" t="s">
        <v>5</v>
      </c>
      <c r="D7" s="12" t="s">
        <v>5</v>
      </c>
      <c r="E7" s="12" t="s">
        <v>5</v>
      </c>
      <c r="F7" s="13" t="s">
        <v>40</v>
      </c>
      <c r="G7" s="13"/>
      <c r="H7" s="14" t="s">
        <v>6</v>
      </c>
      <c r="I7" s="16" t="s">
        <v>46</v>
      </c>
      <c r="J7" s="13"/>
      <c r="K7" s="14" t="s">
        <v>6</v>
      </c>
      <c r="L7" s="13" t="s">
        <v>46</v>
      </c>
      <c r="M7" s="13"/>
      <c r="N7" s="15" t="s">
        <v>6</v>
      </c>
      <c r="O7" s="16" t="s">
        <v>50</v>
      </c>
    </row>
    <row r="8" spans="1:15" ht="17.25">
      <c r="A8" s="17" t="s">
        <v>7</v>
      </c>
      <c r="C8" s="18"/>
      <c r="D8" s="18"/>
      <c r="E8" s="18"/>
      <c r="F8" s="18"/>
      <c r="G8" s="18"/>
      <c r="H8" s="19"/>
      <c r="I8" s="20"/>
      <c r="K8" s="19"/>
      <c r="L8" s="18"/>
      <c r="M8" s="18"/>
      <c r="N8" s="18"/>
      <c r="O8" s="20"/>
    </row>
    <row r="9" spans="2:15" ht="15">
      <c r="B9" s="21" t="s">
        <v>8</v>
      </c>
      <c r="C9" s="22">
        <v>2592.3</v>
      </c>
      <c r="D9" s="22">
        <v>2782.3</v>
      </c>
      <c r="E9" s="22">
        <v>2854.2</v>
      </c>
      <c r="F9" s="23">
        <f>(E9-D9)/D9</f>
        <v>0.025841929339035917</v>
      </c>
      <c r="G9" s="23"/>
      <c r="H9" s="24">
        <v>2917.8</v>
      </c>
      <c r="I9" s="26">
        <f aca="true" t="shared" si="0" ref="I9:I18">(H9-E9)/E9</f>
        <v>0.022282951439983312</v>
      </c>
      <c r="J9" s="23"/>
      <c r="K9" s="24">
        <v>2989.3</v>
      </c>
      <c r="L9" s="23">
        <f>(K9-E9)/E9</f>
        <v>0.0473337537663795</v>
      </c>
      <c r="M9" s="23"/>
      <c r="N9" s="25">
        <v>3128.6</v>
      </c>
      <c r="O9" s="26">
        <f>(N9-K9)/K9</f>
        <v>0.04659953835346058</v>
      </c>
    </row>
    <row r="10" spans="1:15" ht="15">
      <c r="A10" s="18"/>
      <c r="B10" s="27" t="s">
        <v>39</v>
      </c>
      <c r="C10" s="28">
        <v>1732.4</v>
      </c>
      <c r="D10" s="28">
        <v>1812.3</v>
      </c>
      <c r="E10" s="28">
        <v>1881.1</v>
      </c>
      <c r="F10" s="29">
        <f>(E10-D10)/D10</f>
        <v>0.037962809689345005</v>
      </c>
      <c r="G10" s="29"/>
      <c r="H10" s="30">
        <v>1946.3</v>
      </c>
      <c r="I10" s="32">
        <f t="shared" si="0"/>
        <v>0.03466057094253365</v>
      </c>
      <c r="J10" s="23"/>
      <c r="K10" s="30">
        <v>1950</v>
      </c>
      <c r="L10" s="29">
        <f>(K10-E10)/E10</f>
        <v>0.03662750518313758</v>
      </c>
      <c r="M10" s="29"/>
      <c r="N10" s="31">
        <v>2027.2</v>
      </c>
      <c r="O10" s="32">
        <f aca="true" t="shared" si="1" ref="O10:O20">(N10-K10)/K10</f>
        <v>0.03958974358974361</v>
      </c>
    </row>
    <row r="11" spans="2:15" ht="15">
      <c r="B11" s="21" t="s">
        <v>9</v>
      </c>
      <c r="C11" s="22">
        <v>234.8</v>
      </c>
      <c r="D11" s="22">
        <v>280.9</v>
      </c>
      <c r="E11" s="22">
        <v>348.6</v>
      </c>
      <c r="F11" s="23">
        <f aca="true" t="shared" si="2" ref="F11:F20">(E11-D11)/D11</f>
        <v>0.24101103595585635</v>
      </c>
      <c r="G11" s="23"/>
      <c r="H11" s="24">
        <v>320</v>
      </c>
      <c r="I11" s="26">
        <f t="shared" si="0"/>
        <v>-0.0820424555364315</v>
      </c>
      <c r="J11" s="23"/>
      <c r="K11" s="24">
        <v>405.4</v>
      </c>
      <c r="L11" s="23">
        <f>(K11-E11)/E11</f>
        <v>0.16293746414228327</v>
      </c>
      <c r="M11" s="23"/>
      <c r="N11" s="25">
        <v>408.1</v>
      </c>
      <c r="O11" s="26">
        <f t="shared" si="1"/>
        <v>0.006660088801184128</v>
      </c>
    </row>
    <row r="12" spans="1:15" ht="15">
      <c r="A12" s="18"/>
      <c r="B12" s="27" t="s">
        <v>10</v>
      </c>
      <c r="C12" s="28">
        <v>80.1</v>
      </c>
      <c r="D12" s="28">
        <v>78.4</v>
      </c>
      <c r="E12" s="28">
        <v>73.1</v>
      </c>
      <c r="F12" s="29">
        <f t="shared" si="2"/>
        <v>-0.06760204081632668</v>
      </c>
      <c r="G12" s="29"/>
      <c r="H12" s="30">
        <v>69.6</v>
      </c>
      <c r="I12" s="32">
        <f t="shared" si="0"/>
        <v>-0.0478796169630643</v>
      </c>
      <c r="J12" s="23"/>
      <c r="K12" s="30">
        <v>73.1</v>
      </c>
      <c r="L12" s="29">
        <f>(K12-E12)/E12</f>
        <v>0</v>
      </c>
      <c r="M12" s="29"/>
      <c r="N12" s="31">
        <v>74.6</v>
      </c>
      <c r="O12" s="32">
        <f t="shared" si="1"/>
        <v>0.020519835841313273</v>
      </c>
    </row>
    <row r="13" spans="2:15" ht="15">
      <c r="B13" s="21" t="s">
        <v>11</v>
      </c>
      <c r="C13" s="22">
        <v>138.2</v>
      </c>
      <c r="D13" s="22">
        <v>130.9</v>
      </c>
      <c r="E13" s="22">
        <v>121.4</v>
      </c>
      <c r="F13" s="23">
        <f t="shared" si="2"/>
        <v>-0.07257448433919021</v>
      </c>
      <c r="G13" s="23"/>
      <c r="H13" s="24">
        <v>126.4</v>
      </c>
      <c r="I13" s="26">
        <f t="shared" si="0"/>
        <v>0.04118616144975288</v>
      </c>
      <c r="J13" s="23"/>
      <c r="K13" s="24">
        <v>110</v>
      </c>
      <c r="L13" s="23">
        <f>(K13-E13)/E13</f>
        <v>-0.09390444810543662</v>
      </c>
      <c r="M13" s="23"/>
      <c r="N13" s="25">
        <v>115.5</v>
      </c>
      <c r="O13" s="26">
        <f t="shared" si="1"/>
        <v>0.05</v>
      </c>
    </row>
    <row r="14" spans="2:15" ht="15">
      <c r="B14" s="21" t="s">
        <v>12</v>
      </c>
      <c r="C14" s="22">
        <v>87.1</v>
      </c>
      <c r="D14" s="22">
        <v>87.4</v>
      </c>
      <c r="E14" s="22">
        <v>89.5</v>
      </c>
      <c r="F14" s="23">
        <f t="shared" si="2"/>
        <v>0.024027459954233343</v>
      </c>
      <c r="G14" s="23"/>
      <c r="H14" s="24">
        <v>90</v>
      </c>
      <c r="I14" s="26">
        <f t="shared" si="0"/>
        <v>0.00558659217877095</v>
      </c>
      <c r="J14" s="23"/>
      <c r="K14" s="24">
        <v>91.3</v>
      </c>
      <c r="L14" s="23">
        <f>(K14-E14)/E14</f>
        <v>0.020111731843575387</v>
      </c>
      <c r="M14" s="23"/>
      <c r="N14" s="25">
        <v>92.2</v>
      </c>
      <c r="O14" s="26">
        <f t="shared" si="1"/>
        <v>0.009857612267250885</v>
      </c>
    </row>
    <row r="15" spans="2:15" ht="15">
      <c r="B15" s="27" t="s">
        <v>13</v>
      </c>
      <c r="C15" s="28">
        <v>8.1</v>
      </c>
      <c r="D15" s="28">
        <v>8.7</v>
      </c>
      <c r="E15" s="28">
        <v>9.2</v>
      </c>
      <c r="F15" s="29">
        <f t="shared" si="2"/>
        <v>0.0574712643678161</v>
      </c>
      <c r="G15" s="29"/>
      <c r="H15" s="30">
        <v>9.2</v>
      </c>
      <c r="I15" s="32">
        <f t="shared" si="0"/>
        <v>0</v>
      </c>
      <c r="J15" s="23"/>
      <c r="K15" s="30">
        <v>9.4</v>
      </c>
      <c r="L15" s="29">
        <f>(K15-E15)/E15</f>
        <v>0.021739130434782726</v>
      </c>
      <c r="M15" s="29"/>
      <c r="N15" s="31">
        <v>9.5</v>
      </c>
      <c r="O15" s="32">
        <f t="shared" si="1"/>
        <v>0.010638297872340387</v>
      </c>
    </row>
    <row r="16" spans="2:15" ht="15">
      <c r="B16" s="21" t="s">
        <v>14</v>
      </c>
      <c r="C16" s="22">
        <v>14</v>
      </c>
      <c r="D16" s="22">
        <v>14</v>
      </c>
      <c r="E16" s="22">
        <v>14.2</v>
      </c>
      <c r="F16" s="23">
        <f t="shared" si="2"/>
        <v>0.014285714285714235</v>
      </c>
      <c r="G16" s="23"/>
      <c r="H16" s="24">
        <v>14.6</v>
      </c>
      <c r="I16" s="26">
        <f t="shared" si="0"/>
        <v>0.028169014084507067</v>
      </c>
      <c r="J16" s="23"/>
      <c r="K16" s="24">
        <v>14.4</v>
      </c>
      <c r="L16" s="23">
        <f>(K16-E16)/E16</f>
        <v>0.014084507042253596</v>
      </c>
      <c r="M16" s="23"/>
      <c r="N16" s="25">
        <v>14.7</v>
      </c>
      <c r="O16" s="26">
        <f t="shared" si="1"/>
        <v>0.02083333333333326</v>
      </c>
    </row>
    <row r="17" spans="2:15" ht="15">
      <c r="B17" s="21" t="s">
        <v>15</v>
      </c>
      <c r="C17" s="22">
        <v>38</v>
      </c>
      <c r="D17" s="22">
        <v>35.4</v>
      </c>
      <c r="E17" s="22">
        <v>35.5</v>
      </c>
      <c r="F17" s="23">
        <f t="shared" si="2"/>
        <v>0.002824858757062187</v>
      </c>
      <c r="G17" s="23"/>
      <c r="H17" s="24">
        <v>32.8</v>
      </c>
      <c r="I17" s="26">
        <f t="shared" si="0"/>
        <v>-0.0760563380281691</v>
      </c>
      <c r="J17" s="23"/>
      <c r="K17" s="24">
        <v>34.4</v>
      </c>
      <c r="L17" s="23">
        <f>(K17-E17)/E17</f>
        <v>-0.030985915492957785</v>
      </c>
      <c r="M17" s="23"/>
      <c r="N17" s="25">
        <v>35.1</v>
      </c>
      <c r="O17" s="26">
        <f t="shared" si="1"/>
        <v>0.02034883720930241</v>
      </c>
    </row>
    <row r="18" spans="2:15" ht="15">
      <c r="B18" s="21" t="s">
        <v>16</v>
      </c>
      <c r="C18" s="22">
        <v>1</v>
      </c>
      <c r="D18" s="22">
        <v>0.6</v>
      </c>
      <c r="E18" s="22">
        <v>0.6</v>
      </c>
      <c r="F18" s="23">
        <f t="shared" si="2"/>
        <v>0</v>
      </c>
      <c r="G18" s="23"/>
      <c r="H18" s="24">
        <v>0.6</v>
      </c>
      <c r="I18" s="26">
        <f t="shared" si="0"/>
        <v>0</v>
      </c>
      <c r="J18" s="23"/>
      <c r="K18" s="24">
        <v>1</v>
      </c>
      <c r="L18" s="23">
        <f>(K18-E18)/E18</f>
        <v>0.6666666666666667</v>
      </c>
      <c r="M18" s="23"/>
      <c r="N18" s="25">
        <v>1</v>
      </c>
      <c r="O18" s="26">
        <f t="shared" si="1"/>
        <v>0</v>
      </c>
    </row>
    <row r="19" spans="3:15" ht="9.75" customHeight="1">
      <c r="C19" s="22"/>
      <c r="D19" s="22"/>
      <c r="E19" s="22"/>
      <c r="F19" s="18"/>
      <c r="G19" s="18"/>
      <c r="H19" s="33"/>
      <c r="I19" s="20"/>
      <c r="K19" s="33"/>
      <c r="L19" s="18"/>
      <c r="M19" s="18"/>
      <c r="N19" s="34"/>
      <c r="O19" s="20"/>
    </row>
    <row r="20" spans="1:15" ht="15.75">
      <c r="A20" s="35" t="s">
        <v>17</v>
      </c>
      <c r="B20" s="21"/>
      <c r="C20" s="34">
        <f>SUM(C9:C19)</f>
        <v>4926.000000000002</v>
      </c>
      <c r="D20" s="34">
        <f>SUM(D9:D19)</f>
        <v>5230.899999999999</v>
      </c>
      <c r="E20" s="34">
        <f>SUM(E9:E19)</f>
        <v>5427.4</v>
      </c>
      <c r="F20" s="23">
        <f t="shared" si="2"/>
        <v>0.037565237339654924</v>
      </c>
      <c r="G20" s="23"/>
      <c r="H20" s="36">
        <f>SUM(H9:H19)</f>
        <v>5527.300000000001</v>
      </c>
      <c r="I20" s="39">
        <f>(H20-E20)/E20</f>
        <v>0.01840660353023574</v>
      </c>
      <c r="J20" s="23"/>
      <c r="K20" s="36">
        <f>SUM(K9:K19)</f>
        <v>5678.299999999999</v>
      </c>
      <c r="L20" s="37">
        <f>(K20-E20)/E20</f>
        <v>0.04622839665401475</v>
      </c>
      <c r="M20" s="37"/>
      <c r="N20" s="38">
        <f>SUM(N9:N19)</f>
        <v>5906.500000000001</v>
      </c>
      <c r="O20" s="39">
        <f t="shared" si="1"/>
        <v>0.0401880844618991</v>
      </c>
    </row>
    <row r="21" spans="2:15" ht="9.75" customHeight="1">
      <c r="B21" s="21"/>
      <c r="C21" s="22"/>
      <c r="D21" s="22"/>
      <c r="E21" s="22"/>
      <c r="F21" s="23"/>
      <c r="G21" s="23"/>
      <c r="H21" s="33"/>
      <c r="I21" s="26"/>
      <c r="J21" s="23"/>
      <c r="K21" s="33"/>
      <c r="L21" s="23"/>
      <c r="M21" s="23"/>
      <c r="N21" s="34"/>
      <c r="O21" s="26"/>
    </row>
    <row r="22" spans="1:15" ht="17.25">
      <c r="A22" s="17" t="s">
        <v>18</v>
      </c>
      <c r="C22" s="22"/>
      <c r="D22" s="22"/>
      <c r="E22" s="22"/>
      <c r="F22" s="18"/>
      <c r="G22" s="18"/>
      <c r="H22" s="33"/>
      <c r="I22" s="20"/>
      <c r="K22" s="33"/>
      <c r="L22" s="18"/>
      <c r="M22" s="18"/>
      <c r="N22" s="34"/>
      <c r="O22" s="20"/>
    </row>
    <row r="23" spans="2:15" ht="15">
      <c r="B23" s="21" t="s">
        <v>19</v>
      </c>
      <c r="C23" s="22">
        <v>13.7</v>
      </c>
      <c r="D23" s="22">
        <v>12.7</v>
      </c>
      <c r="E23" s="22">
        <v>13</v>
      </c>
      <c r="F23" s="23">
        <f aca="true" t="shared" si="3" ref="F23:F29">(E23-D23)/D23</f>
        <v>0.023622047244094547</v>
      </c>
      <c r="G23" s="23"/>
      <c r="H23" s="24">
        <v>12.9</v>
      </c>
      <c r="I23" s="26">
        <f aca="true" t="shared" si="4" ref="I23:I29">(H23-E23)/E23</f>
        <v>-0.007692307692307665</v>
      </c>
      <c r="J23" s="23"/>
      <c r="K23" s="24">
        <v>13</v>
      </c>
      <c r="L23" s="23">
        <f>(K23-E23)/E23</f>
        <v>0</v>
      </c>
      <c r="M23" s="23"/>
      <c r="N23" s="25">
        <v>13</v>
      </c>
      <c r="O23" s="26">
        <f aca="true" t="shared" si="5" ref="O23:O29">(N23-K23)/K23</f>
        <v>0</v>
      </c>
    </row>
    <row r="24" spans="2:15" ht="15">
      <c r="B24" s="27" t="s">
        <v>20</v>
      </c>
      <c r="C24" s="28">
        <v>58</v>
      </c>
      <c r="D24" s="28">
        <v>59</v>
      </c>
      <c r="E24" s="28">
        <v>63.8</v>
      </c>
      <c r="F24" s="29">
        <f t="shared" si="3"/>
        <v>0.08135593220338978</v>
      </c>
      <c r="G24" s="29"/>
      <c r="H24" s="57">
        <v>61.8</v>
      </c>
      <c r="I24" s="32">
        <f t="shared" si="4"/>
        <v>-0.031347962382445145</v>
      </c>
      <c r="J24" s="23"/>
      <c r="K24" s="57">
        <v>65.8</v>
      </c>
      <c r="L24" s="29">
        <f>(K24-E24)/E24</f>
        <v>0.031347962382445145</v>
      </c>
      <c r="M24" s="58"/>
      <c r="N24" s="28">
        <v>67.8</v>
      </c>
      <c r="O24" s="32">
        <f t="shared" si="5"/>
        <v>0.030395136778115502</v>
      </c>
    </row>
    <row r="25" spans="2:15" ht="15">
      <c r="B25" s="21" t="s">
        <v>21</v>
      </c>
      <c r="C25" s="22">
        <v>7.6</v>
      </c>
      <c r="D25" s="22">
        <v>9.7</v>
      </c>
      <c r="E25" s="22">
        <v>17.5</v>
      </c>
      <c r="F25" s="23">
        <f t="shared" si="3"/>
        <v>0.8041237113402063</v>
      </c>
      <c r="G25" s="23"/>
      <c r="H25" s="24">
        <v>13.5</v>
      </c>
      <c r="I25" s="26">
        <f t="shared" si="4"/>
        <v>-0.22857142857142856</v>
      </c>
      <c r="J25" s="23"/>
      <c r="K25" s="24">
        <v>18.5</v>
      </c>
      <c r="L25" s="23">
        <f>(K25-E25)/E25</f>
        <v>0.05714285714285714</v>
      </c>
      <c r="M25" s="23"/>
      <c r="N25" s="25">
        <v>18.5</v>
      </c>
      <c r="O25" s="26">
        <f t="shared" si="5"/>
        <v>0</v>
      </c>
    </row>
    <row r="26" spans="2:15" ht="15">
      <c r="B26" s="21" t="s">
        <v>22</v>
      </c>
      <c r="C26" s="22">
        <v>79.8</v>
      </c>
      <c r="D26" s="22">
        <v>72.3</v>
      </c>
      <c r="E26" s="22">
        <v>76.2</v>
      </c>
      <c r="F26" s="23">
        <f t="shared" si="3"/>
        <v>0.053941908713693025</v>
      </c>
      <c r="G26" s="23"/>
      <c r="H26" s="24">
        <v>69.9</v>
      </c>
      <c r="I26" s="26">
        <f t="shared" si="4"/>
        <v>-0.08267716535433067</v>
      </c>
      <c r="J26" s="23"/>
      <c r="K26" s="24">
        <v>69.1</v>
      </c>
      <c r="L26" s="23">
        <f>(K26-E26)/E26</f>
        <v>-0.0931758530183728</v>
      </c>
      <c r="M26" s="23"/>
      <c r="N26" s="25">
        <v>65.7</v>
      </c>
      <c r="O26" s="26">
        <f t="shared" si="5"/>
        <v>-0.04920405209840799</v>
      </c>
    </row>
    <row r="27" spans="2:15" ht="15">
      <c r="B27" s="27" t="s">
        <v>23</v>
      </c>
      <c r="C27" s="28">
        <v>57.6</v>
      </c>
      <c r="D27" s="28">
        <v>59.2</v>
      </c>
      <c r="E27" s="28">
        <v>63.1</v>
      </c>
      <c r="F27" s="29">
        <f t="shared" si="3"/>
        <v>0.06587837837837836</v>
      </c>
      <c r="G27" s="29"/>
      <c r="H27" s="30">
        <v>61.9</v>
      </c>
      <c r="I27" s="32">
        <f t="shared" si="4"/>
        <v>-0.019017432646592756</v>
      </c>
      <c r="J27" s="23"/>
      <c r="K27" s="30">
        <v>64.3</v>
      </c>
      <c r="L27" s="29">
        <f>(K27-E27)/E27</f>
        <v>0.01901743264659264</v>
      </c>
      <c r="M27" s="29"/>
      <c r="N27" s="31">
        <v>67.9</v>
      </c>
      <c r="O27" s="32">
        <f t="shared" si="5"/>
        <v>0.05598755832037339</v>
      </c>
    </row>
    <row r="28" spans="2:15" ht="15">
      <c r="B28" s="21" t="s">
        <v>24</v>
      </c>
      <c r="C28" s="22">
        <v>55.3</v>
      </c>
      <c r="D28" s="22">
        <v>65.1</v>
      </c>
      <c r="E28" s="22">
        <v>49.7</v>
      </c>
      <c r="F28" s="23">
        <f t="shared" si="3"/>
        <v>-0.23655913978494614</v>
      </c>
      <c r="G28" s="23"/>
      <c r="H28" s="24">
        <v>34.6</v>
      </c>
      <c r="I28" s="26">
        <f t="shared" si="4"/>
        <v>-0.3038229376257545</v>
      </c>
      <c r="J28" s="23"/>
      <c r="K28" s="24">
        <v>34.4</v>
      </c>
      <c r="L28" s="23">
        <f>(K28-E28)/E28</f>
        <v>-0.3078470824949699</v>
      </c>
      <c r="M28" s="23"/>
      <c r="N28" s="25">
        <v>34.4</v>
      </c>
      <c r="O28" s="26">
        <f t="shared" si="5"/>
        <v>0</v>
      </c>
    </row>
    <row r="29" spans="2:15" ht="15">
      <c r="B29" s="21" t="s">
        <v>25</v>
      </c>
      <c r="C29" s="22">
        <v>60</v>
      </c>
      <c r="D29" s="22">
        <v>60</v>
      </c>
      <c r="E29" s="22">
        <v>60</v>
      </c>
      <c r="F29" s="23">
        <f t="shared" si="3"/>
        <v>0</v>
      </c>
      <c r="G29" s="23"/>
      <c r="H29" s="24">
        <v>60</v>
      </c>
      <c r="I29" s="26">
        <f t="shared" si="4"/>
        <v>0</v>
      </c>
      <c r="J29" s="23"/>
      <c r="K29" s="24">
        <v>60</v>
      </c>
      <c r="L29" s="23">
        <f>(K29-E29)/E29</f>
        <v>0</v>
      </c>
      <c r="M29" s="23"/>
      <c r="N29" s="25">
        <v>60</v>
      </c>
      <c r="O29" s="26">
        <f t="shared" si="5"/>
        <v>0</v>
      </c>
    </row>
    <row r="30" spans="3:15" ht="9.75" customHeight="1">
      <c r="C30" s="22"/>
      <c r="D30" s="22"/>
      <c r="E30" s="22"/>
      <c r="F30" s="18"/>
      <c r="G30" s="18"/>
      <c r="H30" s="33"/>
      <c r="I30" s="20"/>
      <c r="K30" s="33"/>
      <c r="L30" s="18"/>
      <c r="M30" s="18"/>
      <c r="N30" s="34"/>
      <c r="O30" s="20"/>
    </row>
    <row r="31" spans="1:15" ht="15.75">
      <c r="A31" s="35" t="s">
        <v>26</v>
      </c>
      <c r="B31" s="21"/>
      <c r="C31" s="34">
        <f>SUM(C23:C30)</f>
        <v>332</v>
      </c>
      <c r="D31" s="34">
        <f>SUM(D23:D30)</f>
        <v>338</v>
      </c>
      <c r="E31" s="34">
        <f>SUM(E23:E30)</f>
        <v>343.3</v>
      </c>
      <c r="F31" s="23">
        <f>(E31-D31)/D31</f>
        <v>0.015680473372781098</v>
      </c>
      <c r="G31" s="23"/>
      <c r="H31" s="36">
        <f>SUM(H23:H30)</f>
        <v>314.6</v>
      </c>
      <c r="I31" s="39">
        <f>(H31-E31)/E31</f>
        <v>-0.08360034954849982</v>
      </c>
      <c r="J31" s="23"/>
      <c r="K31" s="36">
        <f>SUM(K23:K30)</f>
        <v>325.09999999999997</v>
      </c>
      <c r="L31" s="37">
        <f>(K31-E31)/E31</f>
        <v>-0.05301485581124394</v>
      </c>
      <c r="M31" s="37"/>
      <c r="N31" s="38">
        <f>SUM(N23:N30)</f>
        <v>327.3</v>
      </c>
      <c r="O31" s="39">
        <f>(N31-K31)/K31</f>
        <v>0.0067671485696710115</v>
      </c>
    </row>
    <row r="32" spans="3:15" ht="9.75" customHeight="1">
      <c r="C32" s="34"/>
      <c r="D32" s="34"/>
      <c r="E32" s="34"/>
      <c r="F32" s="18"/>
      <c r="G32" s="18"/>
      <c r="H32" s="33"/>
      <c r="I32" s="20"/>
      <c r="K32" s="33"/>
      <c r="L32" s="18"/>
      <c r="M32" s="18"/>
      <c r="N32" s="34"/>
      <c r="O32" s="20"/>
    </row>
    <row r="33" spans="1:15" ht="17.25">
      <c r="A33" s="40" t="s">
        <v>27</v>
      </c>
      <c r="B33" s="21"/>
      <c r="C33" s="41">
        <f>C20+C31</f>
        <v>5258.000000000002</v>
      </c>
      <c r="D33" s="41">
        <f>D20+D31</f>
        <v>5568.899999999999</v>
      </c>
      <c r="E33" s="41">
        <f>E20+E31</f>
        <v>5770.7</v>
      </c>
      <c r="F33" s="42">
        <f>(E33-D33)/D33</f>
        <v>0.03623695882490279</v>
      </c>
      <c r="G33" s="42"/>
      <c r="H33" s="43">
        <f>H20+H31</f>
        <v>5841.9000000000015</v>
      </c>
      <c r="I33" s="46">
        <f>(H33-E33)/E33</f>
        <v>0.012338191207306157</v>
      </c>
      <c r="J33" s="42"/>
      <c r="K33" s="43">
        <f>K20+K31</f>
        <v>6003.4</v>
      </c>
      <c r="L33" s="44">
        <f>(K33-E33)/E33</f>
        <v>0.0403243973867988</v>
      </c>
      <c r="M33" s="44"/>
      <c r="N33" s="45">
        <f>N20+N31</f>
        <v>6233.800000000001</v>
      </c>
      <c r="O33" s="46">
        <f>(N33-K33)/K33</f>
        <v>0.03837825232368349</v>
      </c>
    </row>
    <row r="34" spans="3:15" ht="9.75" customHeight="1">
      <c r="C34" s="22"/>
      <c r="D34" s="22"/>
      <c r="E34" s="22"/>
      <c r="F34" s="18"/>
      <c r="G34" s="18"/>
      <c r="H34" s="33"/>
      <c r="I34" s="20"/>
      <c r="K34" s="33"/>
      <c r="L34" s="18"/>
      <c r="M34" s="18"/>
      <c r="N34" s="34"/>
      <c r="O34" s="20"/>
    </row>
    <row r="35" spans="1:15" ht="15" customHeight="1">
      <c r="A35" s="35" t="s">
        <v>28</v>
      </c>
      <c r="C35" s="22"/>
      <c r="D35" s="22"/>
      <c r="E35" s="22"/>
      <c r="F35" s="18"/>
      <c r="G35" s="18"/>
      <c r="H35" s="33"/>
      <c r="I35" s="20"/>
      <c r="K35" s="33"/>
      <c r="L35" s="18"/>
      <c r="M35" s="18"/>
      <c r="N35" s="34"/>
      <c r="O35" s="20"/>
    </row>
    <row r="36" spans="2:15" ht="15">
      <c r="B36" s="1" t="s">
        <v>29</v>
      </c>
      <c r="C36" s="22">
        <v>43.9</v>
      </c>
      <c r="D36" s="22">
        <v>49.3</v>
      </c>
      <c r="E36" s="22">
        <v>79.6</v>
      </c>
      <c r="F36" s="23">
        <f>(E36-D36)/D36</f>
        <v>0.6146044624746451</v>
      </c>
      <c r="G36" s="23"/>
      <c r="H36" s="33">
        <v>54</v>
      </c>
      <c r="I36" s="26">
        <f>(H36-E36)/E36</f>
        <v>-0.321608040201005</v>
      </c>
      <c r="J36" s="23"/>
      <c r="K36" s="33">
        <v>54</v>
      </c>
      <c r="L36" s="23">
        <f>(K36-E36)/E36</f>
        <v>-0.321608040201005</v>
      </c>
      <c r="M36" s="23"/>
      <c r="N36" s="34">
        <v>54</v>
      </c>
      <c r="O36" s="26">
        <f>(N36-K36)/K36</f>
        <v>0</v>
      </c>
    </row>
    <row r="37" spans="2:15" ht="15">
      <c r="B37" s="1" t="s">
        <v>30</v>
      </c>
      <c r="C37" s="22">
        <v>13.6</v>
      </c>
      <c r="D37" s="22">
        <v>39.1</v>
      </c>
      <c r="E37" s="22">
        <v>64.4</v>
      </c>
      <c r="F37" s="23">
        <f>(E37-D37)/D37</f>
        <v>0.6470588235294118</v>
      </c>
      <c r="G37" s="23"/>
      <c r="H37" s="33">
        <v>8.4</v>
      </c>
      <c r="I37" s="26">
        <f>(H37-E37)/E37</f>
        <v>-0.8695652173913044</v>
      </c>
      <c r="J37" s="23"/>
      <c r="K37" s="33">
        <v>8.8</v>
      </c>
      <c r="L37" s="23">
        <f>(K37-E37)/E37</f>
        <v>-0.8633540372670808</v>
      </c>
      <c r="M37" s="23"/>
      <c r="N37" s="34">
        <v>8.8</v>
      </c>
      <c r="O37" s="26">
        <f>(N37-K37)/K37</f>
        <v>0</v>
      </c>
    </row>
    <row r="38" spans="3:15" ht="9" customHeight="1">
      <c r="C38" s="22"/>
      <c r="D38" s="22"/>
      <c r="E38" s="22"/>
      <c r="F38" s="18"/>
      <c r="G38" s="18"/>
      <c r="H38" s="33"/>
      <c r="I38" s="20"/>
      <c r="K38" s="33"/>
      <c r="L38" s="18"/>
      <c r="M38" s="18"/>
      <c r="N38" s="34"/>
      <c r="O38" s="20"/>
    </row>
    <row r="39" spans="1:15" ht="15.75">
      <c r="A39" s="35" t="s">
        <v>31</v>
      </c>
      <c r="C39" s="22">
        <f>SUM(C36:C38)</f>
        <v>57.5</v>
      </c>
      <c r="D39" s="22">
        <f>SUM(D36:D38)</f>
        <v>88.4</v>
      </c>
      <c r="E39" s="22">
        <f>SUM(E36:E38)</f>
        <v>144</v>
      </c>
      <c r="F39" s="23">
        <f>(E39-D39)/D39</f>
        <v>0.6289592760180994</v>
      </c>
      <c r="G39" s="23"/>
      <c r="H39" s="36">
        <f>SUM(H36:H38)</f>
        <v>62.4</v>
      </c>
      <c r="I39" s="39">
        <f>(H39-E39)/E39</f>
        <v>-0.5666666666666667</v>
      </c>
      <c r="J39" s="23"/>
      <c r="K39" s="36">
        <f>SUM(K36:K38)</f>
        <v>62.8</v>
      </c>
      <c r="L39" s="37">
        <f>(K39-E39)/E39</f>
        <v>-0.5638888888888889</v>
      </c>
      <c r="M39" s="37"/>
      <c r="N39" s="38">
        <f>SUM(N36:N38)</f>
        <v>62.8</v>
      </c>
      <c r="O39" s="39">
        <f>(N39-K39)/K39</f>
        <v>0</v>
      </c>
    </row>
    <row r="40" spans="1:15" ht="17.25" customHeight="1">
      <c r="A40" s="35"/>
      <c r="C40" s="22"/>
      <c r="D40" s="22"/>
      <c r="E40" s="22"/>
      <c r="F40" s="18"/>
      <c r="G40" s="18"/>
      <c r="H40" s="33"/>
      <c r="I40" s="20"/>
      <c r="K40" s="33"/>
      <c r="L40" s="18"/>
      <c r="M40" s="18"/>
      <c r="N40" s="34"/>
      <c r="O40" s="20"/>
    </row>
    <row r="41" spans="1:15" ht="17.25">
      <c r="A41" s="17" t="s">
        <v>32</v>
      </c>
      <c r="C41" s="22">
        <f>C33+C39</f>
        <v>5315.500000000002</v>
      </c>
      <c r="D41" s="22">
        <f>D33+D39</f>
        <v>5657.299999999998</v>
      </c>
      <c r="E41" s="22">
        <f>E33+E39</f>
        <v>5914.7</v>
      </c>
      <c r="F41" s="23">
        <f>(E41-D41)/D41</f>
        <v>0.04549873614621843</v>
      </c>
      <c r="G41" s="23"/>
      <c r="H41" s="36">
        <f>H33+H39</f>
        <v>5904.300000000001</v>
      </c>
      <c r="I41" s="39">
        <f>(H41-E41)/E41</f>
        <v>-0.0017583309381707824</v>
      </c>
      <c r="J41" s="23"/>
      <c r="K41" s="36">
        <f>K33+K39</f>
        <v>6066.2</v>
      </c>
      <c r="L41" s="37">
        <f>(K41-E41)/E41</f>
        <v>0.025614147801240977</v>
      </c>
      <c r="M41" s="37"/>
      <c r="N41" s="38">
        <f>N33+N39</f>
        <v>6296.600000000001</v>
      </c>
      <c r="O41" s="39">
        <f>(N41-K41)/K41</f>
        <v>0.037980943589067534</v>
      </c>
    </row>
    <row r="42" spans="1:15" ht="17.25">
      <c r="A42" s="17"/>
      <c r="C42" s="22"/>
      <c r="D42" s="22"/>
      <c r="E42" s="22"/>
      <c r="F42" s="23"/>
      <c r="G42" s="23"/>
      <c r="H42" s="33"/>
      <c r="I42" s="26"/>
      <c r="J42" s="23"/>
      <c r="K42" s="33"/>
      <c r="L42" s="23"/>
      <c r="M42" s="23"/>
      <c r="N42" s="34"/>
      <c r="O42" s="26"/>
    </row>
    <row r="43" spans="1:15" ht="15.75">
      <c r="A43" s="47" t="s">
        <v>33</v>
      </c>
      <c r="C43" s="22">
        <v>83</v>
      </c>
      <c r="D43" s="22">
        <v>-31.4</v>
      </c>
      <c r="E43" s="22">
        <v>54</v>
      </c>
      <c r="F43" s="23"/>
      <c r="G43" s="23"/>
      <c r="H43" s="33">
        <v>9.5</v>
      </c>
      <c r="I43" s="26">
        <f>(H43-E43)/E43</f>
        <v>-0.8240740740740741</v>
      </c>
      <c r="J43" s="23"/>
      <c r="K43" s="33">
        <v>16.6</v>
      </c>
      <c r="L43" s="23">
        <f>(K43-E43)/E43</f>
        <v>-0.6925925925925925</v>
      </c>
      <c r="M43" s="23"/>
      <c r="N43" s="34">
        <v>5.8</v>
      </c>
      <c r="O43" s="26">
        <f>(N43-K43)/K43</f>
        <v>-0.6506024096385542</v>
      </c>
    </row>
    <row r="44" spans="1:15" ht="9" customHeight="1">
      <c r="A44" s="35"/>
      <c r="C44" s="22"/>
      <c r="D44" s="22"/>
      <c r="E44" s="22"/>
      <c r="F44" s="18"/>
      <c r="G44" s="18"/>
      <c r="H44" s="33"/>
      <c r="I44" s="20"/>
      <c r="K44" s="33"/>
      <c r="L44" s="18"/>
      <c r="M44" s="18"/>
      <c r="N44" s="34"/>
      <c r="O44" s="20"/>
    </row>
    <row r="45" spans="1:15" ht="15">
      <c r="A45" s="1" t="s">
        <v>34</v>
      </c>
      <c r="B45" s="48"/>
      <c r="C45" s="22">
        <v>-715</v>
      </c>
      <c r="D45" s="22">
        <v>-696.9</v>
      </c>
      <c r="E45" s="22">
        <v>-586</v>
      </c>
      <c r="F45" s="23">
        <f>(E45-D45)/D45</f>
        <v>-0.1591333046348113</v>
      </c>
      <c r="G45" s="23"/>
      <c r="H45" s="24">
        <v>-552.9</v>
      </c>
      <c r="I45" s="26">
        <f>(H45-E45)/E45</f>
        <v>-0.056484641638225294</v>
      </c>
      <c r="J45" s="23"/>
      <c r="K45" s="24">
        <v>-542.6</v>
      </c>
      <c r="L45" s="23">
        <f>(K45-E45)/E45</f>
        <v>-0.07406143344709894</v>
      </c>
      <c r="M45" s="23"/>
      <c r="N45" s="25">
        <v>-563.3</v>
      </c>
      <c r="O45" s="26">
        <f>(N45-K45)/K45</f>
        <v>0.03814964983413183</v>
      </c>
    </row>
    <row r="46" spans="3:15" ht="9.75" customHeight="1">
      <c r="C46" s="22"/>
      <c r="D46" s="22"/>
      <c r="E46" s="22"/>
      <c r="H46" s="33"/>
      <c r="I46" s="20"/>
      <c r="K46" s="33"/>
      <c r="L46" s="18"/>
      <c r="M46" s="18"/>
      <c r="N46" s="34"/>
      <c r="O46" s="20"/>
    </row>
    <row r="47" spans="1:15" ht="16.5" thickBot="1">
      <c r="A47" s="35" t="s">
        <v>35</v>
      </c>
      <c r="B47" s="48"/>
      <c r="C47" s="41">
        <f>SUM(C41:C46)</f>
        <v>4683.500000000002</v>
      </c>
      <c r="D47" s="41">
        <f>SUM(D41:D46)</f>
        <v>4928.999999999999</v>
      </c>
      <c r="E47" s="41">
        <f>SUM(E41:E46)</f>
        <v>5382.7</v>
      </c>
      <c r="F47" s="42">
        <f>(E47-D47)/D47</f>
        <v>0.09204706837086647</v>
      </c>
      <c r="G47" s="42"/>
      <c r="H47" s="49">
        <f>SUM(H41:H46)</f>
        <v>5360.9000000000015</v>
      </c>
      <c r="I47" s="52">
        <f>(H47-E47)/E47</f>
        <v>-0.004050012075723775</v>
      </c>
      <c r="J47" s="42"/>
      <c r="K47" s="49">
        <f>SUM(K41:K46)</f>
        <v>5540.2</v>
      </c>
      <c r="L47" s="50">
        <f>(K47-E47)/E47</f>
        <v>0.02926040834525424</v>
      </c>
      <c r="M47" s="50"/>
      <c r="N47" s="51">
        <f>SUM(N41:N46)</f>
        <v>5739.100000000001</v>
      </c>
      <c r="O47" s="52">
        <f>(N47-K47)/K47</f>
        <v>0.03590123100249115</v>
      </c>
    </row>
    <row r="48" spans="3:15" ht="9.75" customHeight="1" thickTop="1">
      <c r="C48" s="22"/>
      <c r="D48" s="22"/>
      <c r="E48" s="22"/>
      <c r="H48" s="33"/>
      <c r="I48" s="20"/>
      <c r="K48" s="33"/>
      <c r="L48" s="18"/>
      <c r="M48" s="18"/>
      <c r="N48" s="34"/>
      <c r="O48" s="20"/>
    </row>
    <row r="49" spans="1:15" ht="15.75" thickBot="1">
      <c r="A49" s="48" t="s">
        <v>36</v>
      </c>
      <c r="C49" s="22"/>
      <c r="D49" s="22"/>
      <c r="E49" s="22"/>
      <c r="H49" s="33"/>
      <c r="I49" s="20"/>
      <c r="K49" s="33"/>
      <c r="L49" s="18"/>
      <c r="M49" s="18"/>
      <c r="N49" s="34"/>
      <c r="O49" s="20"/>
    </row>
    <row r="50" spans="2:15" ht="15.75" thickBot="1">
      <c r="B50" s="48" t="s">
        <v>37</v>
      </c>
      <c r="C50" s="34">
        <v>169.7</v>
      </c>
      <c r="D50" s="34">
        <v>160.4</v>
      </c>
      <c r="E50" s="34">
        <v>171.5</v>
      </c>
      <c r="F50" s="23">
        <f>(E50-D50)/D50</f>
        <v>0.06920199501246879</v>
      </c>
      <c r="G50" s="23"/>
      <c r="H50" s="53">
        <v>191.1</v>
      </c>
      <c r="I50" s="56">
        <f>(H50-E50)/E50</f>
        <v>0.11428571428571425</v>
      </c>
      <c r="J50" s="23"/>
      <c r="K50" s="53">
        <v>207.6</v>
      </c>
      <c r="L50" s="54">
        <f>(K50-E50)/E50</f>
        <v>0.2104956268221574</v>
      </c>
      <c r="M50" s="54"/>
      <c r="N50" s="55">
        <v>210.4</v>
      </c>
      <c r="O50" s="56">
        <f>(N50-K50)/K50</f>
        <v>0.013487475915221635</v>
      </c>
    </row>
    <row r="51" spans="2:15" ht="6" customHeight="1">
      <c r="B51" s="48"/>
      <c r="C51" s="34"/>
      <c r="D51" s="34"/>
      <c r="E51" s="34"/>
      <c r="F51" s="23"/>
      <c r="G51" s="23"/>
      <c r="H51" s="34"/>
      <c r="I51" s="23"/>
      <c r="J51" s="23"/>
      <c r="K51" s="34"/>
      <c r="L51" s="23"/>
      <c r="M51" s="23"/>
      <c r="N51" s="34"/>
      <c r="O51" s="23"/>
    </row>
    <row r="52" spans="1:15" ht="12.75" customHeight="1">
      <c r="A52" s="48"/>
      <c r="B52" s="48"/>
      <c r="C52" s="34"/>
      <c r="D52" s="34"/>
      <c r="E52" s="34"/>
      <c r="F52" s="23"/>
      <c r="G52" s="23"/>
      <c r="H52" s="34"/>
      <c r="I52" s="23"/>
      <c r="J52" s="23"/>
      <c r="K52" s="34"/>
      <c r="L52" s="23"/>
      <c r="M52" s="23"/>
      <c r="N52" s="34"/>
      <c r="O52" s="23"/>
    </row>
    <row r="53" spans="1:5" ht="6" customHeight="1">
      <c r="A53" s="48"/>
      <c r="C53" s="22"/>
      <c r="D53" s="22"/>
      <c r="E53" s="22"/>
    </row>
    <row r="54" spans="11:14" ht="15">
      <c r="K54" s="22"/>
      <c r="N54" s="22"/>
    </row>
  </sheetData>
  <mergeCells count="3">
    <mergeCell ref="A1:O1"/>
    <mergeCell ref="A2:O2"/>
    <mergeCell ref="A3:O3"/>
  </mergeCells>
  <printOptions horizontalCentered="1"/>
  <pageMargins left="0.25" right="0.25" top="0.5" bottom="0.5" header="0.5" footer="0.5"/>
  <pageSetup fitToHeight="1" fitToWidth="1" horizontalDpi="600" verticalDpi="600" orientation="landscape" scale="74" r:id="rId1"/>
  <ignoredErrors>
    <ignoredError sqref="I41 I47 I39 I33 I31 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2006-10-16T19:14:50Z</cp:lastPrinted>
  <dcterms:created xsi:type="dcterms:W3CDTF">2003-12-08T19:23:46Z</dcterms:created>
  <dcterms:modified xsi:type="dcterms:W3CDTF">2006-10-16T19:14:52Z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