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'Sheet1'!$A$1:$Q$62</definedName>
  </definedNames>
  <calcPr fullCalcOnLoad="1"/>
</workbook>
</file>

<file path=xl/sharedStrings.xml><?xml version="1.0" encoding="utf-8"?>
<sst xmlns="http://schemas.openxmlformats.org/spreadsheetml/2006/main" count="81" uniqueCount="64">
  <si>
    <t>REVENUE ESTIMATING CONFERENCE</t>
  </si>
  <si>
    <t>ESTIMATE OF GENERAL FUND RECEIPTS</t>
  </si>
  <si>
    <t>% Change</t>
  </si>
  <si>
    <t>09/02 REC</t>
  </si>
  <si>
    <t>12/02 REC</t>
  </si>
  <si>
    <t>FY 98</t>
  </si>
  <si>
    <t>FY 99</t>
  </si>
  <si>
    <t>FY 00</t>
  </si>
  <si>
    <t>FY 01</t>
  </si>
  <si>
    <t>FY 02</t>
  </si>
  <si>
    <t>FY 02 Act vs.</t>
  </si>
  <si>
    <t>FY 03</t>
  </si>
  <si>
    <t>FY 03 Est vs.</t>
  </si>
  <si>
    <t>FY 02 Est vs.</t>
  </si>
  <si>
    <t>FY 04</t>
  </si>
  <si>
    <t>FY 04 Est vs.</t>
  </si>
  <si>
    <t>ACTUAL</t>
  </si>
  <si>
    <t>FY 01 Act</t>
  </si>
  <si>
    <t>ESTIMATE</t>
  </si>
  <si>
    <t>FY 02 Act</t>
  </si>
  <si>
    <t>FY 02 Est</t>
  </si>
  <si>
    <t>FY 03 Est</t>
  </si>
  <si>
    <t>TAX RECEIPTS</t>
  </si>
  <si>
    <t>Personal Inc. Tax</t>
  </si>
  <si>
    <t>Sales Tax</t>
  </si>
  <si>
    <t>Use Tax</t>
  </si>
  <si>
    <t>Corporate Income Tax</t>
  </si>
  <si>
    <t>Inheritance Tax</t>
  </si>
  <si>
    <t>Insurance Premium Tax</t>
  </si>
  <si>
    <t>Cigarette Tax</t>
  </si>
  <si>
    <t>Tobacco Tax</t>
  </si>
  <si>
    <t>Beer Tax</t>
  </si>
  <si>
    <t>Franchise Tax</t>
  </si>
  <si>
    <t>Miscellaneous Tax</t>
  </si>
  <si>
    <t>Total Tax Receipts</t>
  </si>
  <si>
    <t>OTHER RECEIPTS</t>
  </si>
  <si>
    <t>Institutional Payments</t>
  </si>
  <si>
    <t>Liquor Transfers</t>
  </si>
  <si>
    <t xml:space="preserve">  A. Profits</t>
  </si>
  <si>
    <t xml:space="preserve">  B. 7% Gross Revenue</t>
  </si>
  <si>
    <t>Interest</t>
  </si>
  <si>
    <t>Fees</t>
  </si>
  <si>
    <t>Judicial Revenue</t>
  </si>
  <si>
    <t>Miscellaneous Receipts</t>
  </si>
  <si>
    <t>Racing &amp; Gaming</t>
  </si>
  <si>
    <t>Total Other Receipts</t>
  </si>
  <si>
    <t>Total Tax &amp; Other Receipts</t>
  </si>
  <si>
    <t>Transfers</t>
  </si>
  <si>
    <t>Lottery</t>
  </si>
  <si>
    <t>Other Transfers</t>
  </si>
  <si>
    <t>Total Transfers</t>
  </si>
  <si>
    <t>Total Receipts and Transfers</t>
  </si>
  <si>
    <t>Accruals (net)</t>
  </si>
  <si>
    <t>Refunds</t>
  </si>
  <si>
    <t>Net Receipts</t>
  </si>
  <si>
    <t>Estimated Gambling Revenues Transfered</t>
  </si>
  <si>
    <t>To Other Funds***</t>
  </si>
  <si>
    <t>Wine Tax Receipts</t>
  </si>
  <si>
    <t>*** Allocation to Other Funds</t>
  </si>
  <si>
    <t>Allocation to Vision Iowa</t>
  </si>
  <si>
    <t>Allocation to School Infrastructure</t>
  </si>
  <si>
    <t>Allocation to Healthy Iowans</t>
  </si>
  <si>
    <t>Remaining Funds to RIIF</t>
  </si>
  <si>
    <t>Total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</si>
</sst>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0.0%"/>
    <numFmt numFmtId="166" formatCode="#,##0.0_);[Red]\(#,##0.0\)"/>
  </numFmts>
  <fonts count="11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8.5"/>
      <name val="Arial"/>
      <family val="2"/>
    </font>
    <font>
      <u val="single"/>
      <sz val="12"/>
      <name val="Arial"/>
      <family val="2"/>
    </font>
    <font>
      <u val="single"/>
      <sz val="8.5"/>
      <name val="Arial"/>
      <family val="2"/>
    </font>
    <font>
      <b/>
      <sz val="13.5"/>
      <name val="Arial"/>
      <family val="2"/>
    </font>
    <font>
      <u val="single"/>
      <sz val="10"/>
      <name val="Univers"/>
      <family val="2"/>
    </font>
    <font>
      <sz val="10"/>
      <name val="Univers"/>
      <family val="2"/>
    </font>
    <font>
      <sz val="8"/>
      <name val="Univers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0" xfId="0" applyFont="1" applyAlignment="1" quotePrefix="1">
      <alignment horizontal="center"/>
    </xf>
    <xf numFmtId="0" fontId="3" fillId="0" borderId="0" xfId="0" applyFont="1" applyBorder="1" applyAlignment="1" quotePrefix="1">
      <alignment horizontal="center"/>
    </xf>
    <xf numFmtId="0" fontId="2" fillId="0" borderId="4" xfId="0" applyFont="1" applyBorder="1" applyAlignment="1" quotePrefix="1">
      <alignment horizontal="center"/>
    </xf>
    <xf numFmtId="0" fontId="2" fillId="0" borderId="0" xfId="0" applyFont="1" applyBorder="1" applyAlignment="1" quotePrefix="1">
      <alignment horizontal="center"/>
    </xf>
    <xf numFmtId="0" fontId="3" fillId="0" borderId="5" xfId="0" applyFont="1" applyBorder="1" applyAlignment="1" quotePrefix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Border="1" applyAlignment="1" quotePrefix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5" xfId="0" applyFont="1" applyBorder="1" applyAlignment="1" quotePrefix="1">
      <alignment horizontal="center"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0" xfId="0" applyFont="1" applyAlignment="1" applyProtection="1">
      <alignment horizontal="left"/>
      <protection/>
    </xf>
    <xf numFmtId="164" fontId="2" fillId="0" borderId="0" xfId="0" applyNumberFormat="1" applyFont="1" applyAlignment="1">
      <alignment/>
    </xf>
    <xf numFmtId="165" fontId="2" fillId="0" borderId="0" xfId="0" applyNumberFormat="1" applyFont="1" applyBorder="1" applyAlignment="1">
      <alignment/>
    </xf>
    <xf numFmtId="164" fontId="2" fillId="0" borderId="4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165" fontId="2" fillId="0" borderId="5" xfId="0" applyNumberFormat="1" applyFont="1" applyBorder="1" applyAlignment="1">
      <alignment/>
    </xf>
    <xf numFmtId="0" fontId="2" fillId="0" borderId="6" xfId="0" applyFont="1" applyBorder="1" applyAlignment="1" applyProtection="1">
      <alignment horizontal="left"/>
      <protection/>
    </xf>
    <xf numFmtId="164" fontId="2" fillId="0" borderId="6" xfId="0" applyNumberFormat="1" applyFont="1" applyBorder="1" applyAlignment="1">
      <alignment/>
    </xf>
    <xf numFmtId="165" fontId="2" fillId="0" borderId="7" xfId="0" applyNumberFormat="1" applyFont="1" applyBorder="1" applyAlignment="1">
      <alignment/>
    </xf>
    <xf numFmtId="164" fontId="2" fillId="0" borderId="8" xfId="0" applyNumberFormat="1" applyFont="1" applyFill="1" applyBorder="1" applyAlignment="1">
      <alignment/>
    </xf>
    <xf numFmtId="165" fontId="2" fillId="0" borderId="6" xfId="0" applyNumberFormat="1" applyFont="1" applyBorder="1" applyAlignment="1">
      <alignment/>
    </xf>
    <xf numFmtId="164" fontId="2" fillId="0" borderId="6" xfId="0" applyNumberFormat="1" applyFont="1" applyFill="1" applyBorder="1" applyAlignment="1">
      <alignment/>
    </xf>
    <xf numFmtId="164" fontId="2" fillId="0" borderId="4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164" fontId="2" fillId="0" borderId="9" xfId="0" applyNumberFormat="1" applyFont="1" applyBorder="1" applyAlignment="1">
      <alignment/>
    </xf>
    <xf numFmtId="165" fontId="2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2" fillId="0" borderId="11" xfId="0" applyNumberFormat="1" applyFont="1" applyBorder="1" applyAlignment="1">
      <alignment/>
    </xf>
    <xf numFmtId="0" fontId="2" fillId="0" borderId="0" xfId="0" applyFont="1" applyAlignment="1" applyProtection="1" quotePrefix="1">
      <alignment horizontal="left"/>
      <protection/>
    </xf>
    <xf numFmtId="0" fontId="2" fillId="0" borderId="6" xfId="0" applyFont="1" applyBorder="1" applyAlignment="1" applyProtection="1" quotePrefix="1">
      <alignment horizontal="left"/>
      <protection/>
    </xf>
    <xf numFmtId="0" fontId="6" fillId="0" borderId="0" xfId="0" applyFont="1" applyAlignment="1" applyProtection="1">
      <alignment horizontal="left"/>
      <protection/>
    </xf>
    <xf numFmtId="164" fontId="1" fillId="0" borderId="0" xfId="0" applyNumberFormat="1" applyFont="1" applyAlignment="1">
      <alignment/>
    </xf>
    <xf numFmtId="165" fontId="1" fillId="0" borderId="0" xfId="0" applyNumberFormat="1" applyFont="1" applyBorder="1" applyAlignment="1">
      <alignment/>
    </xf>
    <xf numFmtId="164" fontId="1" fillId="0" borderId="9" xfId="0" applyNumberFormat="1" applyFont="1" applyBorder="1" applyAlignment="1">
      <alignment/>
    </xf>
    <xf numFmtId="165" fontId="1" fillId="0" borderId="10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165" fontId="1" fillId="0" borderId="11" xfId="0" applyNumberFormat="1" applyFont="1" applyBorder="1" applyAlignment="1">
      <alignment/>
    </xf>
    <xf numFmtId="0" fontId="1" fillId="0" borderId="0" xfId="0" applyFont="1" applyFill="1" applyBorder="1" applyAlignment="1" applyProtection="1">
      <alignment horizontal="left"/>
      <protection/>
    </xf>
    <xf numFmtId="0" fontId="0" fillId="0" borderId="0" xfId="0" applyFont="1" applyAlignment="1">
      <alignment/>
    </xf>
    <xf numFmtId="164" fontId="1" fillId="0" borderId="12" xfId="0" applyNumberFormat="1" applyFont="1" applyBorder="1" applyAlignment="1">
      <alignment/>
    </xf>
    <xf numFmtId="165" fontId="1" fillId="0" borderId="13" xfId="0" applyNumberFormat="1" applyFont="1" applyBorder="1" applyAlignment="1">
      <alignment/>
    </xf>
    <xf numFmtId="164" fontId="1" fillId="0" borderId="13" xfId="0" applyNumberFormat="1" applyFont="1" applyBorder="1" applyAlignment="1">
      <alignment/>
    </xf>
    <xf numFmtId="165" fontId="1" fillId="0" borderId="14" xfId="0" applyNumberFormat="1" applyFont="1" applyBorder="1" applyAlignment="1">
      <alignment/>
    </xf>
    <xf numFmtId="164" fontId="2" fillId="0" borderId="15" xfId="0" applyNumberFormat="1" applyFont="1" applyBorder="1" applyAlignment="1">
      <alignment/>
    </xf>
    <xf numFmtId="165" fontId="2" fillId="0" borderId="16" xfId="0" applyNumberFormat="1" applyFont="1" applyBorder="1" applyAlignment="1">
      <alignment/>
    </xf>
    <xf numFmtId="164" fontId="2" fillId="0" borderId="16" xfId="0" applyNumberFormat="1" applyFont="1" applyBorder="1" applyAlignment="1">
      <alignment/>
    </xf>
    <xf numFmtId="165" fontId="2" fillId="0" borderId="17" xfId="0" applyNumberFormat="1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7" fillId="0" borderId="19" xfId="0" applyFont="1" applyBorder="1" applyAlignment="1">
      <alignment horizontal="right"/>
    </xf>
    <xf numFmtId="0" fontId="2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166" fontId="0" fillId="0" borderId="0" xfId="0" applyNumberFormat="1" applyFont="1" applyBorder="1" applyAlignment="1">
      <alignment/>
    </xf>
    <xf numFmtId="166" fontId="0" fillId="0" borderId="22" xfId="0" applyNumberFormat="1" applyFont="1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166" fontId="10" fillId="0" borderId="0" xfId="0" applyNumberFormat="1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4" xfId="0" applyBorder="1" applyAlignment="1">
      <alignment horizontal="right"/>
    </xf>
    <xf numFmtId="166" fontId="0" fillId="0" borderId="24" xfId="0" applyNumberFormat="1" applyFont="1" applyBorder="1" applyAlignment="1">
      <alignment/>
    </xf>
    <xf numFmtId="0" fontId="2" fillId="0" borderId="24" xfId="0" applyFont="1" applyBorder="1" applyAlignment="1">
      <alignment/>
    </xf>
    <xf numFmtId="166" fontId="0" fillId="0" borderId="25" xfId="0" applyNumberFormat="1" applyFont="1" applyBorder="1" applyAlignment="1">
      <alignment/>
    </xf>
    <xf numFmtId="166" fontId="2" fillId="0" borderId="0" xfId="0" applyNumberFormat="1" applyFont="1" applyAlignment="1">
      <alignment/>
    </xf>
    <xf numFmtId="165" fontId="2" fillId="0" borderId="13" xfId="0" applyNumberFormat="1" applyFont="1" applyBorder="1" applyAlignment="1">
      <alignment/>
    </xf>
    <xf numFmtId="166" fontId="0" fillId="0" borderId="21" xfId="0" applyNumberFormat="1" applyFont="1" applyBorder="1" applyAlignment="1">
      <alignment/>
    </xf>
    <xf numFmtId="166" fontId="10" fillId="0" borderId="21" xfId="0" applyNumberFormat="1" applyFont="1" applyBorder="1" applyAlignment="1">
      <alignment/>
    </xf>
    <xf numFmtId="166" fontId="0" fillId="0" borderId="23" xfId="0" applyNumberFormat="1" applyFont="1" applyBorder="1" applyAlignment="1">
      <alignment/>
    </xf>
    <xf numFmtId="0" fontId="1" fillId="0" borderId="0" xfId="0" applyFont="1" applyAlignment="1" quotePrefix="1">
      <alignment horizontal="center"/>
    </xf>
    <xf numFmtId="15" fontId="1" fillId="0" borderId="0" xfId="0" applyNumberFormat="1" applyFont="1" applyAlignment="1">
      <alignment horizontal="center"/>
    </xf>
    <xf numFmtId="14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6"/>
  <sheetViews>
    <sheetView showGridLines="0" tabSelected="1" zoomScale="75" zoomScaleNormal="75" workbookViewId="0" topLeftCell="A25">
      <selection activeCell="G47" sqref="G47"/>
    </sheetView>
  </sheetViews>
  <sheetFormatPr defaultColWidth="9.140625" defaultRowHeight="12.75"/>
  <cols>
    <col min="1" max="1" width="2.7109375" style="1" customWidth="1"/>
    <col min="2" max="2" width="36.7109375" style="1" customWidth="1"/>
    <col min="3" max="7" width="10.28125" style="1" customWidth="1"/>
    <col min="8" max="8" width="10.7109375" style="1" customWidth="1"/>
    <col min="9" max="9" width="12.7109375" style="1" customWidth="1"/>
    <col min="10" max="10" width="10.7109375" style="1" customWidth="1"/>
    <col min="11" max="11" width="12.8515625" style="1" customWidth="1"/>
    <col min="12" max="12" width="10.7109375" style="1" customWidth="1"/>
    <col min="13" max="14" width="12.7109375" style="1" hidden="1" customWidth="1"/>
    <col min="15" max="15" width="2.28125" style="1" customWidth="1"/>
    <col min="16" max="16" width="12.7109375" style="1" customWidth="1"/>
    <col min="17" max="17" width="10.8515625" style="1" customWidth="1"/>
    <col min="18" max="16384" width="9.140625" style="1" customWidth="1"/>
  </cols>
  <sheetData>
    <row r="1" spans="1:17" ht="15" customHeight="1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</row>
    <row r="2" spans="1:17" ht="15" customHeight="1">
      <c r="A2" s="83" t="s">
        <v>1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</row>
    <row r="3" spans="1:17" ht="15" customHeight="1">
      <c r="A3" s="84">
        <v>37596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</row>
    <row r="4" ht="15.75" thickBot="1"/>
    <row r="5" spans="8:17" ht="15">
      <c r="H5" s="2" t="s">
        <v>2</v>
      </c>
      <c r="I5" s="3" t="s">
        <v>3</v>
      </c>
      <c r="J5" s="4" t="s">
        <v>2</v>
      </c>
      <c r="K5" s="3" t="s">
        <v>4</v>
      </c>
      <c r="L5" s="4" t="s">
        <v>2</v>
      </c>
      <c r="M5" s="5" t="s">
        <v>3</v>
      </c>
      <c r="N5" s="4" t="s">
        <v>2</v>
      </c>
      <c r="O5" s="4"/>
      <c r="P5" s="5" t="s">
        <v>4</v>
      </c>
      <c r="Q5" s="6" t="s">
        <v>2</v>
      </c>
    </row>
    <row r="6" spans="3:17" ht="15">
      <c r="C6" s="7" t="s">
        <v>5</v>
      </c>
      <c r="D6" s="7" t="s">
        <v>6</v>
      </c>
      <c r="E6" s="7" t="s">
        <v>7</v>
      </c>
      <c r="F6" s="7" t="s">
        <v>8</v>
      </c>
      <c r="G6" s="7" t="s">
        <v>9</v>
      </c>
      <c r="H6" s="8" t="s">
        <v>10</v>
      </c>
      <c r="I6" s="9" t="s">
        <v>11</v>
      </c>
      <c r="J6" s="8" t="s">
        <v>12</v>
      </c>
      <c r="K6" s="9" t="s">
        <v>11</v>
      </c>
      <c r="L6" s="8" t="s">
        <v>12</v>
      </c>
      <c r="M6" s="10" t="s">
        <v>9</v>
      </c>
      <c r="N6" s="8" t="s">
        <v>13</v>
      </c>
      <c r="O6" s="8"/>
      <c r="P6" s="10" t="s">
        <v>14</v>
      </c>
      <c r="Q6" s="11" t="s">
        <v>15</v>
      </c>
    </row>
    <row r="7" spans="3:17" ht="15">
      <c r="C7" s="12" t="s">
        <v>16</v>
      </c>
      <c r="D7" s="12" t="s">
        <v>16</v>
      </c>
      <c r="E7" s="12" t="s">
        <v>16</v>
      </c>
      <c r="F7" s="12" t="s">
        <v>16</v>
      </c>
      <c r="G7" s="12" t="s">
        <v>16</v>
      </c>
      <c r="H7" s="13" t="s">
        <v>17</v>
      </c>
      <c r="I7" s="14" t="s">
        <v>18</v>
      </c>
      <c r="J7" s="13" t="s">
        <v>19</v>
      </c>
      <c r="K7" s="14" t="s">
        <v>18</v>
      </c>
      <c r="L7" s="13" t="s">
        <v>20</v>
      </c>
      <c r="M7" s="15" t="s">
        <v>18</v>
      </c>
      <c r="N7" s="13" t="s">
        <v>17</v>
      </c>
      <c r="O7" s="13"/>
      <c r="P7" s="15" t="s">
        <v>18</v>
      </c>
      <c r="Q7" s="16" t="s">
        <v>21</v>
      </c>
    </row>
    <row r="8" spans="1:17" ht="17.25">
      <c r="A8" s="17" t="s">
        <v>22</v>
      </c>
      <c r="C8" s="18"/>
      <c r="D8" s="18"/>
      <c r="E8" s="18"/>
      <c r="F8" s="18"/>
      <c r="G8" s="18"/>
      <c r="H8" s="18"/>
      <c r="I8" s="19"/>
      <c r="J8" s="18"/>
      <c r="K8" s="19"/>
      <c r="L8" s="18"/>
      <c r="M8" s="18"/>
      <c r="N8" s="18"/>
      <c r="O8" s="18"/>
      <c r="P8" s="18"/>
      <c r="Q8" s="20"/>
    </row>
    <row r="9" spans="2:17" ht="15">
      <c r="B9" s="21" t="s">
        <v>23</v>
      </c>
      <c r="C9" s="22">
        <v>2288.4</v>
      </c>
      <c r="D9" s="22">
        <v>2233.7</v>
      </c>
      <c r="E9" s="22">
        <v>2375.9</v>
      </c>
      <c r="F9" s="22">
        <v>2426.6</v>
      </c>
      <c r="G9" s="22">
        <v>2372.1</v>
      </c>
      <c r="H9" s="23">
        <f>(G9-F9)/F9</f>
        <v>-0.0224594082255007</v>
      </c>
      <c r="I9" s="24">
        <v>2417.7</v>
      </c>
      <c r="J9" s="23">
        <f>(I9-G9)/G9</f>
        <v>0.019223472872138575</v>
      </c>
      <c r="K9" s="24">
        <v>2444.4</v>
      </c>
      <c r="L9" s="23">
        <f>(K9-G9)/G9</f>
        <v>0.0304793221196409</v>
      </c>
      <c r="M9" s="25">
        <v>2341.1</v>
      </c>
      <c r="N9" s="23">
        <f aca="true" t="shared" si="0" ref="N9:N19">(M9-G9)/G9</f>
        <v>-0.013068589013953882</v>
      </c>
      <c r="O9" s="23"/>
      <c r="P9" s="25">
        <v>2529.4</v>
      </c>
      <c r="Q9" s="26">
        <f>(P9-K9)/K9</f>
        <v>0.03477335951562756</v>
      </c>
    </row>
    <row r="10" spans="1:17" ht="15">
      <c r="A10" s="18"/>
      <c r="B10" s="27" t="s">
        <v>24</v>
      </c>
      <c r="C10" s="28">
        <v>1271.8</v>
      </c>
      <c r="D10" s="28">
        <v>1377.5</v>
      </c>
      <c r="E10" s="28">
        <v>1416.6</v>
      </c>
      <c r="F10" s="28">
        <v>1441.7</v>
      </c>
      <c r="G10" s="28">
        <v>1453</v>
      </c>
      <c r="H10" s="29">
        <f aca="true" t="shared" si="1" ref="H10:H21">(G10-F10)/F10</f>
        <v>0.00783796906429906</v>
      </c>
      <c r="I10" s="30">
        <v>1467.5</v>
      </c>
      <c r="J10" s="31">
        <f aca="true" t="shared" si="2" ref="J10:J21">(I10-G10)/G10</f>
        <v>0.009979353062629044</v>
      </c>
      <c r="K10" s="30">
        <v>1449.2</v>
      </c>
      <c r="L10" s="31">
        <f aca="true" t="shared" si="3" ref="L10:L21">(K10-G10)/G10</f>
        <v>-0.0026152787336544765</v>
      </c>
      <c r="M10" s="32">
        <v>1451.6</v>
      </c>
      <c r="N10" s="31">
        <f t="shared" si="0"/>
        <v>-0.0009635237439780392</v>
      </c>
      <c r="O10" s="31"/>
      <c r="P10" s="32">
        <v>1449.2</v>
      </c>
      <c r="Q10" s="29">
        <f aca="true" t="shared" si="4" ref="Q10:Q19">(P10-K10)/K10</f>
        <v>0</v>
      </c>
    </row>
    <row r="11" spans="2:17" ht="15">
      <c r="B11" s="21" t="s">
        <v>25</v>
      </c>
      <c r="C11" s="22">
        <v>243</v>
      </c>
      <c r="D11" s="22">
        <v>242.7</v>
      </c>
      <c r="E11" s="22">
        <v>246.8</v>
      </c>
      <c r="F11" s="22">
        <v>249.4</v>
      </c>
      <c r="G11" s="22">
        <v>238.5</v>
      </c>
      <c r="H11" s="23">
        <f t="shared" si="1"/>
        <v>-0.043704891740176444</v>
      </c>
      <c r="I11" s="24">
        <v>241</v>
      </c>
      <c r="J11" s="23">
        <f t="shared" si="2"/>
        <v>0.010482180293501049</v>
      </c>
      <c r="K11" s="24">
        <v>240.8</v>
      </c>
      <c r="L11" s="23">
        <f t="shared" si="3"/>
        <v>0.009643605870021011</v>
      </c>
      <c r="M11" s="25">
        <v>235.6</v>
      </c>
      <c r="N11" s="23">
        <f t="shared" si="0"/>
        <v>-0.01215932914046124</v>
      </c>
      <c r="O11" s="23"/>
      <c r="P11" s="25">
        <v>240.8</v>
      </c>
      <c r="Q11" s="26">
        <f t="shared" si="4"/>
        <v>0</v>
      </c>
    </row>
    <row r="12" spans="2:17" ht="15">
      <c r="B12" s="21" t="s">
        <v>26</v>
      </c>
      <c r="C12" s="22">
        <v>290.7</v>
      </c>
      <c r="D12" s="22">
        <v>321.8</v>
      </c>
      <c r="E12" s="22">
        <v>326.1</v>
      </c>
      <c r="F12" s="22">
        <v>284.8</v>
      </c>
      <c r="G12" s="22">
        <v>221.2</v>
      </c>
      <c r="H12" s="23">
        <f t="shared" si="1"/>
        <v>-0.2233146067415731</v>
      </c>
      <c r="I12" s="24">
        <v>221.7</v>
      </c>
      <c r="J12" s="23">
        <f t="shared" si="2"/>
        <v>0.0022603978300180833</v>
      </c>
      <c r="K12" s="24">
        <v>226.2</v>
      </c>
      <c r="L12" s="23">
        <f t="shared" si="3"/>
        <v>0.022603978300180832</v>
      </c>
      <c r="M12" s="25">
        <v>206.8</v>
      </c>
      <c r="N12" s="23">
        <f t="shared" si="0"/>
        <v>-0.0650994575045207</v>
      </c>
      <c r="O12" s="23"/>
      <c r="P12" s="25">
        <v>241.2</v>
      </c>
      <c r="Q12" s="26">
        <f t="shared" si="4"/>
        <v>0.06631299734748011</v>
      </c>
    </row>
    <row r="13" spans="1:17" ht="15">
      <c r="A13" s="18"/>
      <c r="B13" s="27" t="s">
        <v>27</v>
      </c>
      <c r="C13" s="28">
        <v>109.8</v>
      </c>
      <c r="D13" s="28">
        <v>90.1</v>
      </c>
      <c r="E13" s="28">
        <v>114.8</v>
      </c>
      <c r="F13" s="28">
        <v>104.6</v>
      </c>
      <c r="G13" s="28">
        <v>100.3</v>
      </c>
      <c r="H13" s="29">
        <f t="shared" si="1"/>
        <v>-0.04110898661567875</v>
      </c>
      <c r="I13" s="30">
        <v>85.1</v>
      </c>
      <c r="J13" s="31">
        <f t="shared" si="2"/>
        <v>-0.1515453639082752</v>
      </c>
      <c r="K13" s="30">
        <v>85.5</v>
      </c>
      <c r="L13" s="31">
        <f t="shared" si="3"/>
        <v>-0.14755732801595212</v>
      </c>
      <c r="M13" s="32">
        <v>98</v>
      </c>
      <c r="N13" s="31">
        <f t="shared" si="0"/>
        <v>-0.0229312063808574</v>
      </c>
      <c r="O13" s="31"/>
      <c r="P13" s="32">
        <v>73.5</v>
      </c>
      <c r="Q13" s="29">
        <f t="shared" si="4"/>
        <v>-0.14035087719298245</v>
      </c>
    </row>
    <row r="14" spans="2:17" ht="15">
      <c r="B14" s="21" t="s">
        <v>28</v>
      </c>
      <c r="C14" s="22">
        <v>108.9</v>
      </c>
      <c r="D14" s="22">
        <v>114.3</v>
      </c>
      <c r="E14" s="22">
        <v>120.2</v>
      </c>
      <c r="F14" s="22">
        <v>126.6</v>
      </c>
      <c r="G14" s="22">
        <v>135.4</v>
      </c>
      <c r="H14" s="23">
        <f t="shared" si="1"/>
        <v>0.06951026856240136</v>
      </c>
      <c r="I14" s="24">
        <v>138.2</v>
      </c>
      <c r="J14" s="23">
        <f t="shared" si="2"/>
        <v>0.020679468242245074</v>
      </c>
      <c r="K14" s="24">
        <v>139.3</v>
      </c>
      <c r="L14" s="23">
        <f t="shared" si="3"/>
        <v>0.02880354505169871</v>
      </c>
      <c r="M14" s="25">
        <v>136.8</v>
      </c>
      <c r="N14" s="23">
        <f t="shared" si="0"/>
        <v>0.010339734121122641</v>
      </c>
      <c r="O14" s="23"/>
      <c r="P14" s="25">
        <v>142.3</v>
      </c>
      <c r="Q14" s="26">
        <f t="shared" si="4"/>
        <v>0.021536252692031584</v>
      </c>
    </row>
    <row r="15" spans="2:17" ht="15">
      <c r="B15" s="21" t="s">
        <v>29</v>
      </c>
      <c r="C15" s="22">
        <v>94.6</v>
      </c>
      <c r="D15" s="22">
        <v>92.3</v>
      </c>
      <c r="E15" s="22">
        <v>91.1</v>
      </c>
      <c r="F15" s="22">
        <v>89.6</v>
      </c>
      <c r="G15" s="22">
        <v>88</v>
      </c>
      <c r="H15" s="23">
        <f t="shared" si="1"/>
        <v>-0.017857142857142794</v>
      </c>
      <c r="I15" s="24">
        <v>87.2</v>
      </c>
      <c r="J15" s="23">
        <f t="shared" si="2"/>
        <v>-0.00909090909090906</v>
      </c>
      <c r="K15" s="24">
        <v>86</v>
      </c>
      <c r="L15" s="23">
        <f t="shared" si="3"/>
        <v>-0.022727272727272728</v>
      </c>
      <c r="M15" s="25">
        <v>88.2</v>
      </c>
      <c r="N15" s="23">
        <f t="shared" si="0"/>
        <v>0.002272727272727305</v>
      </c>
      <c r="O15" s="23"/>
      <c r="P15" s="25">
        <v>84</v>
      </c>
      <c r="Q15" s="26">
        <f t="shared" si="4"/>
        <v>-0.023255813953488372</v>
      </c>
    </row>
    <row r="16" spans="2:17" ht="15">
      <c r="B16" s="27" t="s">
        <v>30</v>
      </c>
      <c r="C16" s="28">
        <v>6.1</v>
      </c>
      <c r="D16" s="28">
        <v>6.5</v>
      </c>
      <c r="E16" s="28">
        <v>6.6</v>
      </c>
      <c r="F16" s="28">
        <v>6.7</v>
      </c>
      <c r="G16" s="28">
        <v>7.1</v>
      </c>
      <c r="H16" s="29">
        <f t="shared" si="1"/>
        <v>0.05970149253731335</v>
      </c>
      <c r="I16" s="30">
        <v>7.2</v>
      </c>
      <c r="J16" s="31">
        <f t="shared" si="2"/>
        <v>0.014084507042253596</v>
      </c>
      <c r="K16" s="30">
        <v>6.8</v>
      </c>
      <c r="L16" s="31">
        <f t="shared" si="3"/>
        <v>-0.04225352112676054</v>
      </c>
      <c r="M16" s="32">
        <v>7.2</v>
      </c>
      <c r="N16" s="31">
        <f t="shared" si="0"/>
        <v>0.014084507042253596</v>
      </c>
      <c r="O16" s="31"/>
      <c r="P16" s="32">
        <v>6.2</v>
      </c>
      <c r="Q16" s="29">
        <f t="shared" si="4"/>
        <v>-0.08823529411764701</v>
      </c>
    </row>
    <row r="17" spans="2:17" ht="15">
      <c r="B17" s="21" t="s">
        <v>31</v>
      </c>
      <c r="C17" s="22">
        <v>12.7</v>
      </c>
      <c r="D17" s="22">
        <v>13.1</v>
      </c>
      <c r="E17" s="22">
        <v>13.6</v>
      </c>
      <c r="F17" s="22">
        <v>13.6</v>
      </c>
      <c r="G17" s="22">
        <v>13.8</v>
      </c>
      <c r="H17" s="23">
        <f t="shared" si="1"/>
        <v>0.014705882352941256</v>
      </c>
      <c r="I17" s="24">
        <v>14</v>
      </c>
      <c r="J17" s="23">
        <f t="shared" si="2"/>
        <v>0.014492753623188354</v>
      </c>
      <c r="K17" s="24">
        <v>14</v>
      </c>
      <c r="L17" s="23">
        <f t="shared" si="3"/>
        <v>0.014492753623188354</v>
      </c>
      <c r="M17" s="25">
        <v>13.6</v>
      </c>
      <c r="N17" s="23">
        <f t="shared" si="0"/>
        <v>-0.014492753623188482</v>
      </c>
      <c r="O17" s="23"/>
      <c r="P17" s="25">
        <v>14.3</v>
      </c>
      <c r="Q17" s="26">
        <f t="shared" si="4"/>
        <v>0.02142857142857148</v>
      </c>
    </row>
    <row r="18" spans="2:17" ht="15">
      <c r="B18" s="21" t="s">
        <v>32</v>
      </c>
      <c r="C18" s="22">
        <v>36.4</v>
      </c>
      <c r="D18" s="22">
        <v>33.8</v>
      </c>
      <c r="E18" s="22">
        <v>31.8</v>
      </c>
      <c r="F18" s="22">
        <v>31.2</v>
      </c>
      <c r="G18" s="22">
        <v>30.9</v>
      </c>
      <c r="H18" s="23">
        <f t="shared" si="1"/>
        <v>-0.009615384615384638</v>
      </c>
      <c r="I18" s="24">
        <v>29.6</v>
      </c>
      <c r="J18" s="23">
        <f t="shared" si="2"/>
        <v>-0.042071197411003146</v>
      </c>
      <c r="K18" s="24">
        <v>30.9</v>
      </c>
      <c r="L18" s="23">
        <f t="shared" si="3"/>
        <v>0</v>
      </c>
      <c r="M18" s="25">
        <v>28.5</v>
      </c>
      <c r="N18" s="23">
        <f t="shared" si="0"/>
        <v>-0.07766990291262131</v>
      </c>
      <c r="O18" s="23"/>
      <c r="P18" s="25">
        <v>30.9</v>
      </c>
      <c r="Q18" s="26">
        <f t="shared" si="4"/>
        <v>0</v>
      </c>
    </row>
    <row r="19" spans="2:17" ht="15">
      <c r="B19" s="21" t="s">
        <v>33</v>
      </c>
      <c r="C19" s="22">
        <v>1.3</v>
      </c>
      <c r="D19" s="22">
        <v>1.1</v>
      </c>
      <c r="E19" s="22">
        <v>1.3</v>
      </c>
      <c r="F19" s="22">
        <v>1.3</v>
      </c>
      <c r="G19" s="22">
        <v>1.5</v>
      </c>
      <c r="H19" s="23">
        <f t="shared" si="1"/>
        <v>0.1538461538461538</v>
      </c>
      <c r="I19" s="24">
        <v>1.3</v>
      </c>
      <c r="J19" s="23">
        <f t="shared" si="2"/>
        <v>-0.1333333333333333</v>
      </c>
      <c r="K19" s="24">
        <v>1.5</v>
      </c>
      <c r="L19" s="23">
        <f t="shared" si="3"/>
        <v>0</v>
      </c>
      <c r="M19" s="25">
        <v>1.3</v>
      </c>
      <c r="N19" s="23">
        <f t="shared" si="0"/>
        <v>-0.1333333333333333</v>
      </c>
      <c r="O19" s="23"/>
      <c r="P19" s="25">
        <v>1.5</v>
      </c>
      <c r="Q19" s="26">
        <f t="shared" si="4"/>
        <v>0</v>
      </c>
    </row>
    <row r="20" spans="3:17" ht="9.75" customHeight="1">
      <c r="C20" s="22"/>
      <c r="D20" s="22"/>
      <c r="E20" s="22"/>
      <c r="F20" s="22"/>
      <c r="G20" s="22"/>
      <c r="H20" s="18"/>
      <c r="I20" s="33"/>
      <c r="J20" s="18"/>
      <c r="K20" s="33"/>
      <c r="L20" s="18"/>
      <c r="M20" s="34"/>
      <c r="N20" s="18"/>
      <c r="O20" s="18"/>
      <c r="P20" s="34"/>
      <c r="Q20" s="20"/>
    </row>
    <row r="21" spans="1:17" ht="15.75">
      <c r="A21" s="35" t="s">
        <v>34</v>
      </c>
      <c r="B21" s="21"/>
      <c r="C21" s="34">
        <f>SUM(C9:C20)</f>
        <v>4463.7</v>
      </c>
      <c r="D21" s="34">
        <f>SUM(D9:D20)</f>
        <v>4526.9000000000015</v>
      </c>
      <c r="E21" s="34">
        <f>SUM(E9:E20)</f>
        <v>4744.800000000002</v>
      </c>
      <c r="F21" s="34">
        <f>SUM(F9:F20)</f>
        <v>4776.100000000001</v>
      </c>
      <c r="G21" s="34">
        <f>SUM(G9:G20)</f>
        <v>4661.8</v>
      </c>
      <c r="H21" s="23">
        <f t="shared" si="1"/>
        <v>-0.023931659722367844</v>
      </c>
      <c r="I21" s="36">
        <f>SUM(I9:I20)</f>
        <v>4710.5</v>
      </c>
      <c r="J21" s="37">
        <f t="shared" si="2"/>
        <v>0.010446608606117768</v>
      </c>
      <c r="K21" s="36">
        <f>SUM(K9:K20)</f>
        <v>4724.6</v>
      </c>
      <c r="L21" s="37">
        <f t="shared" si="3"/>
        <v>0.013471191385301853</v>
      </c>
      <c r="M21" s="38">
        <f>SUM(M9:M20)</f>
        <v>4608.7</v>
      </c>
      <c r="N21" s="37">
        <f>(M21-G21)/G21</f>
        <v>-0.011390450040756867</v>
      </c>
      <c r="O21" s="37"/>
      <c r="P21" s="38">
        <f>SUM(P9:P20)</f>
        <v>4813.3</v>
      </c>
      <c r="Q21" s="39">
        <f>(P21-K21)/K21</f>
        <v>0.018774076112263432</v>
      </c>
    </row>
    <row r="22" spans="2:17" ht="9.75" customHeight="1">
      <c r="B22" s="21"/>
      <c r="C22" s="22"/>
      <c r="D22" s="22"/>
      <c r="E22" s="22"/>
      <c r="F22" s="22"/>
      <c r="G22" s="22"/>
      <c r="H22" s="23"/>
      <c r="I22" s="33"/>
      <c r="J22" s="23"/>
      <c r="K22" s="33"/>
      <c r="L22" s="23"/>
      <c r="M22" s="34"/>
      <c r="N22" s="23"/>
      <c r="O22" s="23"/>
      <c r="P22" s="34"/>
      <c r="Q22" s="26"/>
    </row>
    <row r="23" spans="1:17" ht="17.25">
      <c r="A23" s="17" t="s">
        <v>35</v>
      </c>
      <c r="C23" s="22"/>
      <c r="D23" s="22"/>
      <c r="E23" s="22"/>
      <c r="F23" s="22"/>
      <c r="G23" s="22"/>
      <c r="H23" s="18"/>
      <c r="I23" s="33"/>
      <c r="J23" s="18"/>
      <c r="K23" s="33"/>
      <c r="L23" s="18"/>
      <c r="M23" s="34"/>
      <c r="N23" s="18"/>
      <c r="O23" s="18"/>
      <c r="P23" s="34"/>
      <c r="Q23" s="20"/>
    </row>
    <row r="24" spans="2:17" ht="15">
      <c r="B24" s="21" t="s">
        <v>36</v>
      </c>
      <c r="C24" s="22">
        <v>70.2</v>
      </c>
      <c r="D24" s="22">
        <v>49.7</v>
      </c>
      <c r="E24" s="22">
        <v>49.7</v>
      </c>
      <c r="F24" s="22">
        <v>47.2</v>
      </c>
      <c r="G24" s="22">
        <v>48.6</v>
      </c>
      <c r="H24" s="23">
        <f>(G24-F24)/F24</f>
        <v>0.029661016949152512</v>
      </c>
      <c r="I24" s="24">
        <v>18.2</v>
      </c>
      <c r="J24" s="23">
        <f>(I24-G24)/G24</f>
        <v>-0.6255144032921811</v>
      </c>
      <c r="K24" s="24">
        <v>16.6</v>
      </c>
      <c r="L24" s="23">
        <f>(K24-G24)/G24</f>
        <v>-0.6584362139917695</v>
      </c>
      <c r="M24" s="25">
        <v>44.8</v>
      </c>
      <c r="N24" s="23">
        <f>(M24-G24)/G24</f>
        <v>-0.07818930041152272</v>
      </c>
      <c r="O24" s="23"/>
      <c r="P24" s="25">
        <v>14.6</v>
      </c>
      <c r="Q24" s="26">
        <f>(P24-K24)/K24</f>
        <v>-0.12048192771084347</v>
      </c>
    </row>
    <row r="25" spans="2:17" ht="15">
      <c r="B25" s="21" t="s">
        <v>37</v>
      </c>
      <c r="C25" s="22"/>
      <c r="D25" s="22"/>
      <c r="E25" s="22"/>
      <c r="F25" s="22"/>
      <c r="G25" s="22"/>
      <c r="H25" s="18"/>
      <c r="I25" s="33"/>
      <c r="J25" s="18"/>
      <c r="K25" s="33"/>
      <c r="L25" s="18"/>
      <c r="M25" s="34"/>
      <c r="N25" s="18"/>
      <c r="O25" s="18"/>
      <c r="P25" s="34"/>
      <c r="Q25" s="20"/>
    </row>
    <row r="26" spans="2:17" ht="15">
      <c r="B26" s="40" t="s">
        <v>38</v>
      </c>
      <c r="C26" s="22">
        <v>31</v>
      </c>
      <c r="D26" s="22">
        <v>32.3</v>
      </c>
      <c r="E26" s="22">
        <v>36</v>
      </c>
      <c r="F26" s="22">
        <v>37.5</v>
      </c>
      <c r="G26" s="22">
        <v>38.5</v>
      </c>
      <c r="H26" s="23">
        <f aca="true" t="shared" si="5" ref="H26:H32">(G26-F26)/F26</f>
        <v>0.02666666666666667</v>
      </c>
      <c r="I26" s="24">
        <v>39</v>
      </c>
      <c r="J26" s="23">
        <f aca="true" t="shared" si="6" ref="J26:J32">(I26-G26)/G26</f>
        <v>0.012987012987012988</v>
      </c>
      <c r="K26" s="24">
        <v>39</v>
      </c>
      <c r="L26" s="23">
        <f aca="true" t="shared" si="7" ref="L26:L32">(K26-G26)/G26</f>
        <v>0.012987012987012988</v>
      </c>
      <c r="M26" s="25">
        <v>39</v>
      </c>
      <c r="N26" s="23">
        <f aca="true" t="shared" si="8" ref="N26:N32">(M26-G26)/G26</f>
        <v>0.012987012987012988</v>
      </c>
      <c r="O26" s="23"/>
      <c r="P26" s="25">
        <v>39</v>
      </c>
      <c r="Q26" s="26">
        <f aca="true" t="shared" si="9" ref="Q26:Q32">(P26-K26)/K26</f>
        <v>0</v>
      </c>
    </row>
    <row r="27" spans="2:17" ht="15">
      <c r="B27" s="41" t="s">
        <v>39</v>
      </c>
      <c r="C27" s="28">
        <v>9</v>
      </c>
      <c r="D27" s="28">
        <v>9</v>
      </c>
      <c r="E27" s="28">
        <v>9</v>
      </c>
      <c r="F27" s="28">
        <v>9</v>
      </c>
      <c r="G27" s="28">
        <v>9</v>
      </c>
      <c r="H27" s="29">
        <f t="shared" si="5"/>
        <v>0</v>
      </c>
      <c r="I27" s="30">
        <v>9</v>
      </c>
      <c r="J27" s="31">
        <f t="shared" si="6"/>
        <v>0</v>
      </c>
      <c r="K27" s="30">
        <v>9</v>
      </c>
      <c r="L27" s="31">
        <f t="shared" si="7"/>
        <v>0</v>
      </c>
      <c r="M27" s="32">
        <v>9</v>
      </c>
      <c r="N27" s="31">
        <f t="shared" si="8"/>
        <v>0</v>
      </c>
      <c r="O27" s="31"/>
      <c r="P27" s="32">
        <v>9</v>
      </c>
      <c r="Q27" s="29">
        <f t="shared" si="9"/>
        <v>0</v>
      </c>
    </row>
    <row r="28" spans="2:17" ht="15">
      <c r="B28" s="21" t="s">
        <v>40</v>
      </c>
      <c r="C28" s="22">
        <v>30.6</v>
      </c>
      <c r="D28" s="22">
        <v>34.1</v>
      </c>
      <c r="E28" s="22">
        <v>26</v>
      </c>
      <c r="F28" s="22">
        <v>18.2</v>
      </c>
      <c r="G28" s="22">
        <v>25.3</v>
      </c>
      <c r="H28" s="23">
        <f t="shared" si="5"/>
        <v>0.3901098901098902</v>
      </c>
      <c r="I28" s="24">
        <v>17</v>
      </c>
      <c r="J28" s="23">
        <f t="shared" si="6"/>
        <v>-0.32806324110671936</v>
      </c>
      <c r="K28" s="24">
        <v>18</v>
      </c>
      <c r="L28" s="23">
        <f t="shared" si="7"/>
        <v>-0.2885375494071146</v>
      </c>
      <c r="M28" s="25">
        <v>28</v>
      </c>
      <c r="N28" s="23">
        <f t="shared" si="8"/>
        <v>0.10671936758893277</v>
      </c>
      <c r="O28" s="23"/>
      <c r="P28" s="25">
        <v>10.6</v>
      </c>
      <c r="Q28" s="26">
        <f t="shared" si="9"/>
        <v>-0.41111111111111115</v>
      </c>
    </row>
    <row r="29" spans="2:17" ht="15">
      <c r="B29" s="21" t="s">
        <v>41</v>
      </c>
      <c r="C29" s="22">
        <v>65.4</v>
      </c>
      <c r="D29" s="22">
        <v>58.3</v>
      </c>
      <c r="E29" s="22">
        <v>66.3</v>
      </c>
      <c r="F29" s="22">
        <v>72.5</v>
      </c>
      <c r="G29" s="22">
        <v>70.2</v>
      </c>
      <c r="H29" s="23">
        <f t="shared" si="5"/>
        <v>-0.03172413793103444</v>
      </c>
      <c r="I29" s="24">
        <v>65.4</v>
      </c>
      <c r="J29" s="23">
        <f t="shared" si="6"/>
        <v>-0.06837606837606833</v>
      </c>
      <c r="K29" s="24">
        <v>66.3</v>
      </c>
      <c r="L29" s="23">
        <f t="shared" si="7"/>
        <v>-0.055555555555555636</v>
      </c>
      <c r="M29" s="25">
        <v>72.6</v>
      </c>
      <c r="N29" s="23">
        <f t="shared" si="8"/>
        <v>0.03418803418803407</v>
      </c>
      <c r="O29" s="23"/>
      <c r="P29" s="25">
        <v>68.2</v>
      </c>
      <c r="Q29" s="26">
        <f t="shared" si="9"/>
        <v>0.028657616892911096</v>
      </c>
    </row>
    <row r="30" spans="2:17" ht="15">
      <c r="B30" s="27" t="s">
        <v>42</v>
      </c>
      <c r="C30" s="28">
        <v>42.9</v>
      </c>
      <c r="D30" s="28">
        <v>48.3</v>
      </c>
      <c r="E30" s="28">
        <v>52.3</v>
      </c>
      <c r="F30" s="28">
        <v>48.8</v>
      </c>
      <c r="G30" s="28">
        <v>51.9</v>
      </c>
      <c r="H30" s="29">
        <f t="shared" si="5"/>
        <v>0.06352459016393446</v>
      </c>
      <c r="I30" s="30">
        <v>54.1</v>
      </c>
      <c r="J30" s="31">
        <f t="shared" si="6"/>
        <v>0.042389210019267876</v>
      </c>
      <c r="K30" s="30">
        <v>55</v>
      </c>
      <c r="L30" s="31">
        <f t="shared" si="7"/>
        <v>0.0597302504816956</v>
      </c>
      <c r="M30" s="32">
        <v>51</v>
      </c>
      <c r="N30" s="31">
        <f t="shared" si="8"/>
        <v>-0.01734104046242772</v>
      </c>
      <c r="O30" s="31"/>
      <c r="P30" s="32">
        <v>55</v>
      </c>
      <c r="Q30" s="29">
        <f t="shared" si="9"/>
        <v>0</v>
      </c>
    </row>
    <row r="31" spans="2:17" ht="15">
      <c r="B31" s="21" t="s">
        <v>43</v>
      </c>
      <c r="C31" s="22">
        <v>58.1</v>
      </c>
      <c r="D31" s="22">
        <v>61.3</v>
      </c>
      <c r="E31" s="22">
        <v>52.7</v>
      </c>
      <c r="F31" s="22">
        <v>45.2</v>
      </c>
      <c r="G31" s="22">
        <v>42.2</v>
      </c>
      <c r="H31" s="23">
        <f t="shared" si="5"/>
        <v>-0.0663716814159292</v>
      </c>
      <c r="I31" s="24">
        <v>34.9</v>
      </c>
      <c r="J31" s="23">
        <f t="shared" si="6"/>
        <v>-0.17298578199052142</v>
      </c>
      <c r="K31" s="24">
        <v>36.5</v>
      </c>
      <c r="L31" s="23">
        <f t="shared" si="7"/>
        <v>-0.13507109004739343</v>
      </c>
      <c r="M31" s="25">
        <v>35.2</v>
      </c>
      <c r="N31" s="23">
        <f t="shared" si="8"/>
        <v>-0.16587677725118483</v>
      </c>
      <c r="O31" s="23"/>
      <c r="P31" s="25">
        <v>37.1</v>
      </c>
      <c r="Q31" s="26">
        <f t="shared" si="9"/>
        <v>0.0164383561643836</v>
      </c>
    </row>
    <row r="32" spans="2:17" ht="15">
      <c r="B32" s="21" t="s">
        <v>44</v>
      </c>
      <c r="C32" s="22">
        <v>60</v>
      </c>
      <c r="D32" s="22">
        <v>60</v>
      </c>
      <c r="E32" s="22">
        <v>60</v>
      </c>
      <c r="F32" s="22">
        <v>60</v>
      </c>
      <c r="G32" s="22">
        <v>60</v>
      </c>
      <c r="H32" s="23">
        <f t="shared" si="5"/>
        <v>0</v>
      </c>
      <c r="I32" s="24">
        <v>60</v>
      </c>
      <c r="J32" s="23">
        <f t="shared" si="6"/>
        <v>0</v>
      </c>
      <c r="K32" s="24">
        <v>60</v>
      </c>
      <c r="L32" s="23">
        <f t="shared" si="7"/>
        <v>0</v>
      </c>
      <c r="M32" s="25">
        <v>60</v>
      </c>
      <c r="N32" s="23">
        <f t="shared" si="8"/>
        <v>0</v>
      </c>
      <c r="O32" s="23"/>
      <c r="P32" s="25">
        <v>60</v>
      </c>
      <c r="Q32" s="26">
        <f t="shared" si="9"/>
        <v>0</v>
      </c>
    </row>
    <row r="33" spans="3:17" ht="9.75" customHeight="1">
      <c r="C33" s="22"/>
      <c r="D33" s="22"/>
      <c r="E33" s="22"/>
      <c r="F33" s="22"/>
      <c r="G33" s="22"/>
      <c r="H33" s="18"/>
      <c r="I33" s="33"/>
      <c r="J33" s="18"/>
      <c r="K33" s="33"/>
      <c r="L33" s="18"/>
      <c r="M33" s="34"/>
      <c r="N33" s="18"/>
      <c r="O33" s="18"/>
      <c r="P33" s="34"/>
      <c r="Q33" s="20"/>
    </row>
    <row r="34" spans="1:17" ht="15.75">
      <c r="A34" s="35" t="s">
        <v>45</v>
      </c>
      <c r="B34" s="21"/>
      <c r="C34" s="34">
        <f>SUM(C24:C33)</f>
        <v>367.20000000000005</v>
      </c>
      <c r="D34" s="34">
        <f>SUM(D24:D33)</f>
        <v>353</v>
      </c>
      <c r="E34" s="34">
        <f>SUM(E24:E33)</f>
        <v>352</v>
      </c>
      <c r="F34" s="34">
        <f>SUM(F24:F33)</f>
        <v>338.4</v>
      </c>
      <c r="G34" s="34">
        <f>SUM(G24:G33)</f>
        <v>345.7</v>
      </c>
      <c r="H34" s="23">
        <f>(G34-F34)/F34</f>
        <v>0.021572104018912564</v>
      </c>
      <c r="I34" s="36">
        <f>SUM(I24:I33)</f>
        <v>297.6</v>
      </c>
      <c r="J34" s="37">
        <f>(I34-G34)/G34</f>
        <v>-0.1391379809083019</v>
      </c>
      <c r="K34" s="36">
        <f>SUM(K24:K33)</f>
        <v>300.4</v>
      </c>
      <c r="L34" s="37">
        <f>(K34-G34)/G34</f>
        <v>-0.13103847266415972</v>
      </c>
      <c r="M34" s="38">
        <f>SUM(M24:M33)</f>
        <v>339.59999999999997</v>
      </c>
      <c r="N34" s="37">
        <f>(M34-G34)/G34</f>
        <v>-0.017645357246167264</v>
      </c>
      <c r="O34" s="37"/>
      <c r="P34" s="38">
        <f>SUM(P24:P33)</f>
        <v>293.5</v>
      </c>
      <c r="Q34" s="39">
        <f>(P34-K34)/K34</f>
        <v>-0.022969374167776224</v>
      </c>
    </row>
    <row r="35" spans="3:17" ht="9.75" customHeight="1">
      <c r="C35" s="34"/>
      <c r="D35" s="34"/>
      <c r="E35" s="34"/>
      <c r="F35" s="34"/>
      <c r="G35" s="34"/>
      <c r="H35" s="18"/>
      <c r="I35" s="33"/>
      <c r="J35" s="18"/>
      <c r="K35" s="33"/>
      <c r="L35" s="18"/>
      <c r="M35" s="34"/>
      <c r="N35" s="18"/>
      <c r="O35" s="18"/>
      <c r="P35" s="34"/>
      <c r="Q35" s="20"/>
    </row>
    <row r="36" spans="1:17" ht="17.25">
      <c r="A36" s="42" t="s">
        <v>46</v>
      </c>
      <c r="B36" s="21"/>
      <c r="C36" s="43">
        <f>C21+C34</f>
        <v>4830.9</v>
      </c>
      <c r="D36" s="43">
        <f>D21+D34</f>
        <v>4879.9000000000015</v>
      </c>
      <c r="E36" s="43">
        <f>E21+E34</f>
        <v>5096.800000000002</v>
      </c>
      <c r="F36" s="43">
        <f>F21+F34</f>
        <v>5114.500000000001</v>
      </c>
      <c r="G36" s="43">
        <f>G21+G34</f>
        <v>5007.5</v>
      </c>
      <c r="H36" s="44">
        <f>(G36-F36)/F36</f>
        <v>-0.020920911135008484</v>
      </c>
      <c r="I36" s="45">
        <f>I21+I34</f>
        <v>5008.1</v>
      </c>
      <c r="J36" s="46">
        <f>(I36-G36)/G36</f>
        <v>0.00011982026959567924</v>
      </c>
      <c r="K36" s="45">
        <f>K21+K34</f>
        <v>5025</v>
      </c>
      <c r="L36" s="37">
        <f>(K36-G36)/G36</f>
        <v>0.003494757863205192</v>
      </c>
      <c r="M36" s="47">
        <f>M21+M34</f>
        <v>4948.3</v>
      </c>
      <c r="N36" s="46">
        <f>(M36-G36)/G36</f>
        <v>-0.011822266600099813</v>
      </c>
      <c r="O36" s="46"/>
      <c r="P36" s="47">
        <f>P21+P34</f>
        <v>5106.8</v>
      </c>
      <c r="Q36" s="48">
        <f>(P36-K36)/K36</f>
        <v>0.016278606965174164</v>
      </c>
    </row>
    <row r="37" spans="3:17" ht="9.75" customHeight="1">
      <c r="C37" s="22"/>
      <c r="D37" s="22"/>
      <c r="E37" s="22"/>
      <c r="F37" s="22"/>
      <c r="G37" s="22"/>
      <c r="H37" s="18"/>
      <c r="I37" s="33"/>
      <c r="J37" s="18"/>
      <c r="K37" s="33"/>
      <c r="L37" s="18"/>
      <c r="M37" s="34"/>
      <c r="N37" s="18"/>
      <c r="O37" s="18"/>
      <c r="P37" s="34"/>
      <c r="Q37" s="20"/>
    </row>
    <row r="38" spans="1:17" ht="15" customHeight="1">
      <c r="A38" s="35" t="s">
        <v>47</v>
      </c>
      <c r="C38" s="22"/>
      <c r="D38" s="22"/>
      <c r="E38" s="22"/>
      <c r="F38" s="22"/>
      <c r="G38" s="22"/>
      <c r="H38" s="18"/>
      <c r="I38" s="33"/>
      <c r="J38" s="18"/>
      <c r="K38" s="33"/>
      <c r="L38" s="18"/>
      <c r="M38" s="34"/>
      <c r="N38" s="18"/>
      <c r="O38" s="18"/>
      <c r="P38" s="34"/>
      <c r="Q38" s="20"/>
    </row>
    <row r="39" spans="2:17" ht="15">
      <c r="B39" s="1" t="s">
        <v>48</v>
      </c>
      <c r="C39" s="22">
        <v>34.2</v>
      </c>
      <c r="D39" s="22">
        <v>35.3</v>
      </c>
      <c r="E39" s="22">
        <v>37.1</v>
      </c>
      <c r="F39" s="22">
        <v>34.3</v>
      </c>
      <c r="G39" s="22">
        <v>40</v>
      </c>
      <c r="H39" s="23">
        <f>(G39-F39)/F39</f>
        <v>0.1661807580174928</v>
      </c>
      <c r="I39" s="33">
        <v>34</v>
      </c>
      <c r="J39" s="23">
        <f>(I39-G39)/G39</f>
        <v>-0.15</v>
      </c>
      <c r="K39" s="33">
        <v>34</v>
      </c>
      <c r="L39" s="23">
        <f>(K39-G39)/G39</f>
        <v>-0.15</v>
      </c>
      <c r="M39" s="34">
        <v>38.6</v>
      </c>
      <c r="N39" s="23">
        <f>(M39-G39)/G39</f>
        <v>-0.03499999999999996</v>
      </c>
      <c r="O39" s="23"/>
      <c r="P39" s="34">
        <v>32.4</v>
      </c>
      <c r="Q39" s="26">
        <f>(P39-K39)/K39</f>
        <v>-0.047058823529411806</v>
      </c>
    </row>
    <row r="40" spans="2:17" ht="15">
      <c r="B40" s="1" t="s">
        <v>49</v>
      </c>
      <c r="C40" s="22">
        <v>5.9</v>
      </c>
      <c r="D40" s="22">
        <v>3.5</v>
      </c>
      <c r="E40" s="22">
        <v>4.5</v>
      </c>
      <c r="F40" s="22">
        <v>74.2</v>
      </c>
      <c r="G40" s="22">
        <v>265.8</v>
      </c>
      <c r="H40" s="23">
        <f>(G40-F40)/F40</f>
        <v>2.5822102425876015</v>
      </c>
      <c r="I40" s="33">
        <v>93.4</v>
      </c>
      <c r="J40" s="23">
        <f>(I40-G40)/G40</f>
        <v>-0.6486079759217457</v>
      </c>
      <c r="K40" s="33">
        <v>93.4</v>
      </c>
      <c r="L40" s="23">
        <f>(K40-G40)/G40</f>
        <v>-0.6486079759217457</v>
      </c>
      <c r="M40" s="34">
        <v>68.6</v>
      </c>
      <c r="N40" s="23">
        <f>(M40-G40)/G40</f>
        <v>-0.7419112114371709</v>
      </c>
      <c r="O40" s="23"/>
      <c r="P40" s="34">
        <v>9.6</v>
      </c>
      <c r="Q40" s="26">
        <f>(P40-K40)/K40</f>
        <v>-0.8972162740899359</v>
      </c>
    </row>
    <row r="41" spans="3:17" ht="9" customHeight="1">
      <c r="C41" s="22"/>
      <c r="D41" s="22"/>
      <c r="E41" s="22"/>
      <c r="F41" s="22"/>
      <c r="G41" s="22"/>
      <c r="H41" s="18"/>
      <c r="I41" s="33"/>
      <c r="J41" s="18"/>
      <c r="K41" s="33"/>
      <c r="L41" s="18"/>
      <c r="M41" s="34"/>
      <c r="N41" s="18"/>
      <c r="O41" s="18"/>
      <c r="P41" s="34"/>
      <c r="Q41" s="20"/>
    </row>
    <row r="42" spans="1:17" ht="15.75">
      <c r="A42" s="35" t="s">
        <v>50</v>
      </c>
      <c r="C42" s="22">
        <f>SUM(C39:C41)</f>
        <v>40.1</v>
      </c>
      <c r="D42" s="22">
        <f>SUM(D39:D41)</f>
        <v>38.8</v>
      </c>
      <c r="E42" s="22">
        <f>SUM(E39:E41)</f>
        <v>41.6</v>
      </c>
      <c r="F42" s="22">
        <f>SUM(F39:F41)</f>
        <v>108.5</v>
      </c>
      <c r="G42" s="22">
        <f>SUM(G39:G41)</f>
        <v>305.8</v>
      </c>
      <c r="H42" s="23">
        <f>(G42-F42)/F42</f>
        <v>1.8184331797235025</v>
      </c>
      <c r="I42" s="36">
        <f>SUM(I39:I41)</f>
        <v>127.4</v>
      </c>
      <c r="J42" s="37">
        <f>(I42-G42)/G42</f>
        <v>-0.5833878351863964</v>
      </c>
      <c r="K42" s="36">
        <f>SUM(K39:K41)</f>
        <v>127.4</v>
      </c>
      <c r="L42" s="37">
        <f>(K42-G42)/G42</f>
        <v>-0.5833878351863964</v>
      </c>
      <c r="M42" s="38">
        <f>SUM(M39:M41)</f>
        <v>107.19999999999999</v>
      </c>
      <c r="N42" s="37">
        <f>(M42-G42)/G42</f>
        <v>-0.6494440810987574</v>
      </c>
      <c r="O42" s="37"/>
      <c r="P42" s="38">
        <f>SUM(P39:P41)</f>
        <v>42</v>
      </c>
      <c r="Q42" s="39">
        <f>(P42-K42)/K42</f>
        <v>-0.6703296703296704</v>
      </c>
    </row>
    <row r="43" spans="1:17" ht="17.25" customHeight="1">
      <c r="A43" s="35"/>
      <c r="C43" s="22"/>
      <c r="D43" s="22"/>
      <c r="E43" s="22"/>
      <c r="F43" s="22"/>
      <c r="G43" s="22"/>
      <c r="H43" s="18"/>
      <c r="I43" s="33"/>
      <c r="J43" s="18"/>
      <c r="K43" s="33"/>
      <c r="L43" s="18"/>
      <c r="M43" s="34"/>
      <c r="N43" s="18"/>
      <c r="O43" s="18"/>
      <c r="P43" s="34"/>
      <c r="Q43" s="20"/>
    </row>
    <row r="44" spans="1:17" ht="17.25">
      <c r="A44" s="17" t="s">
        <v>51</v>
      </c>
      <c r="C44" s="22">
        <f>C36+C42</f>
        <v>4871</v>
      </c>
      <c r="D44" s="22">
        <f>D36+D42</f>
        <v>4918.700000000002</v>
      </c>
      <c r="E44" s="22">
        <f>E36+E42</f>
        <v>5138.400000000002</v>
      </c>
      <c r="F44" s="22">
        <f>F36+F42</f>
        <v>5223.000000000001</v>
      </c>
      <c r="G44" s="22">
        <f>G36+G42</f>
        <v>5313.3</v>
      </c>
      <c r="H44" s="23">
        <f>(G44-F44)/F44</f>
        <v>0.01728891441700158</v>
      </c>
      <c r="I44" s="36">
        <f>I36+I42</f>
        <v>5135.5</v>
      </c>
      <c r="J44" s="37">
        <f>(I44-G44)/G44</f>
        <v>-0.03346319613046509</v>
      </c>
      <c r="K44" s="36">
        <f>K36+K42</f>
        <v>5152.4</v>
      </c>
      <c r="L44" s="37">
        <f>(K44-G44)/G44</f>
        <v>-0.030282498635499696</v>
      </c>
      <c r="M44" s="38">
        <f>M36+M42</f>
        <v>5055.5</v>
      </c>
      <c r="N44" s="37">
        <f>(M44-G44)/G44</f>
        <v>-0.04851975231965072</v>
      </c>
      <c r="O44" s="37"/>
      <c r="P44" s="38">
        <f>P36+P42</f>
        <v>5148.8</v>
      </c>
      <c r="Q44" s="39">
        <f>(P44-K44)/K44</f>
        <v>-0.0006987035168075954</v>
      </c>
    </row>
    <row r="45" spans="1:17" ht="17.25">
      <c r="A45" s="17"/>
      <c r="C45" s="22"/>
      <c r="D45" s="22"/>
      <c r="E45" s="22"/>
      <c r="F45" s="22"/>
      <c r="G45" s="22"/>
      <c r="H45" s="23"/>
      <c r="I45" s="33"/>
      <c r="J45" s="23"/>
      <c r="K45" s="33"/>
      <c r="L45" s="23"/>
      <c r="M45" s="34"/>
      <c r="N45" s="23"/>
      <c r="O45" s="23"/>
      <c r="P45" s="34"/>
      <c r="Q45" s="26"/>
    </row>
    <row r="46" spans="1:17" ht="15.75">
      <c r="A46" s="49" t="s">
        <v>52</v>
      </c>
      <c r="C46" s="22">
        <v>12.5</v>
      </c>
      <c r="D46" s="22">
        <v>-10.2</v>
      </c>
      <c r="E46" s="22">
        <v>49.4</v>
      </c>
      <c r="F46" s="22">
        <v>-25.3</v>
      </c>
      <c r="G46" s="22">
        <v>31.7</v>
      </c>
      <c r="H46" s="23">
        <f>(G46-F46)/F46</f>
        <v>-2.2529644268774702</v>
      </c>
      <c r="I46" s="33">
        <v>5.5</v>
      </c>
      <c r="J46" s="23">
        <f>(I46-G46)/G46</f>
        <v>-0.8264984227129337</v>
      </c>
      <c r="K46" s="33">
        <v>6</v>
      </c>
      <c r="L46" s="23">
        <f>(K46-G46)/G46</f>
        <v>-0.8107255520504731</v>
      </c>
      <c r="M46" s="34">
        <v>-15.2</v>
      </c>
      <c r="N46" s="23">
        <f>(M46-G46)/G46</f>
        <v>-1.4794952681388012</v>
      </c>
      <c r="O46" s="23"/>
      <c r="P46" s="34">
        <v>12</v>
      </c>
      <c r="Q46" s="26">
        <f>(P46-K46)/K46</f>
        <v>1</v>
      </c>
    </row>
    <row r="47" spans="1:17" ht="9" customHeight="1">
      <c r="A47" s="35"/>
      <c r="C47" s="22"/>
      <c r="D47" s="22"/>
      <c r="E47" s="22"/>
      <c r="F47" s="22"/>
      <c r="G47" s="22"/>
      <c r="H47" s="18"/>
      <c r="I47" s="33"/>
      <c r="J47" s="18"/>
      <c r="K47" s="33"/>
      <c r="L47" s="18"/>
      <c r="M47" s="34"/>
      <c r="N47" s="18"/>
      <c r="O47" s="18"/>
      <c r="P47" s="34"/>
      <c r="Q47" s="20"/>
    </row>
    <row r="48" spans="1:17" ht="15">
      <c r="A48" s="1" t="s">
        <v>53</v>
      </c>
      <c r="B48" s="50"/>
      <c r="C48" s="22">
        <v>-455.1</v>
      </c>
      <c r="D48" s="22">
        <v>-510.6</v>
      </c>
      <c r="E48" s="22">
        <v>-520.2</v>
      </c>
      <c r="F48" s="22">
        <v>-550.7</v>
      </c>
      <c r="G48" s="22">
        <v>-663.1</v>
      </c>
      <c r="H48" s="23">
        <f>(G48-F48)/F48</f>
        <v>0.20410386780461226</v>
      </c>
      <c r="I48" s="24">
        <v>-622</v>
      </c>
      <c r="J48" s="23">
        <f>(I48-G48)/G48</f>
        <v>-0.06198160156839092</v>
      </c>
      <c r="K48" s="24">
        <v>-638</v>
      </c>
      <c r="L48" s="23">
        <f>(K48-G48)/G48</f>
        <v>-0.037852510933494225</v>
      </c>
      <c r="M48" s="25">
        <v>-643</v>
      </c>
      <c r="N48" s="23">
        <f>(M48-G48)/G48</f>
        <v>-0.03031217011008901</v>
      </c>
      <c r="O48" s="23"/>
      <c r="P48" s="25">
        <v>-635</v>
      </c>
      <c r="Q48" s="26">
        <f>(P48-K48)/K48</f>
        <v>-0.004702194357366771</v>
      </c>
    </row>
    <row r="49" spans="3:17" ht="9.75" customHeight="1">
      <c r="C49" s="22"/>
      <c r="D49" s="22"/>
      <c r="E49" s="22"/>
      <c r="F49" s="22"/>
      <c r="G49" s="22"/>
      <c r="I49" s="33"/>
      <c r="J49" s="18"/>
      <c r="K49" s="33"/>
      <c r="L49" s="18"/>
      <c r="M49" s="34"/>
      <c r="N49" s="18"/>
      <c r="O49" s="18"/>
      <c r="P49" s="34"/>
      <c r="Q49" s="20"/>
    </row>
    <row r="50" spans="1:17" ht="16.5" thickBot="1">
      <c r="A50" s="35" t="s">
        <v>54</v>
      </c>
      <c r="B50" s="50"/>
      <c r="C50" s="22">
        <f>SUM(C44:C49)</f>
        <v>4428.4</v>
      </c>
      <c r="D50" s="22">
        <f>SUM(D44:D49)</f>
        <v>4397.9000000000015</v>
      </c>
      <c r="E50" s="22">
        <f>SUM(E44:E49)</f>
        <v>4667.600000000002</v>
      </c>
      <c r="F50" s="22">
        <f>SUM(F44:F49)</f>
        <v>4647.000000000001</v>
      </c>
      <c r="G50" s="22">
        <f>SUM(G44:G49)</f>
        <v>4681.9</v>
      </c>
      <c r="H50" s="23">
        <f>(G50-F50)/F50</f>
        <v>0.00751022164837502</v>
      </c>
      <c r="I50" s="51">
        <f>SUM(I44:I49)</f>
        <v>4519</v>
      </c>
      <c r="J50" s="52">
        <f>(I50-G50)/G50</f>
        <v>-0.03479356671436802</v>
      </c>
      <c r="K50" s="51">
        <f>SUM(K44:K49)</f>
        <v>4520.4</v>
      </c>
      <c r="L50" s="78">
        <f>(K50-G50)/G50</f>
        <v>-0.03449454281381491</v>
      </c>
      <c r="M50" s="53">
        <f>SUM(M44:M49)</f>
        <v>4397.3</v>
      </c>
      <c r="N50" s="52">
        <f>(M50-G50)/G50</f>
        <v>-0.06078728721245637</v>
      </c>
      <c r="O50" s="52"/>
      <c r="P50" s="53">
        <f>SUM(P44:P49)</f>
        <v>4525.8</v>
      </c>
      <c r="Q50" s="54">
        <f>(P50-K50)/K50</f>
        <v>0.0011945845500399403</v>
      </c>
    </row>
    <row r="51" spans="3:17" ht="9.75" customHeight="1" thickTop="1">
      <c r="C51" s="22"/>
      <c r="D51" s="22"/>
      <c r="E51" s="22"/>
      <c r="F51" s="22"/>
      <c r="G51" s="22"/>
      <c r="I51" s="33"/>
      <c r="J51" s="18"/>
      <c r="K51" s="33"/>
      <c r="L51" s="18"/>
      <c r="M51" s="34"/>
      <c r="N51" s="18"/>
      <c r="O51" s="18"/>
      <c r="P51" s="34"/>
      <c r="Q51" s="20"/>
    </row>
    <row r="52" spans="1:17" ht="15.75" thickBot="1">
      <c r="A52" s="50" t="s">
        <v>55</v>
      </c>
      <c r="C52" s="22"/>
      <c r="D52" s="22"/>
      <c r="E52" s="22"/>
      <c r="F52" s="22"/>
      <c r="G52" s="22"/>
      <c r="I52" s="33"/>
      <c r="J52" s="18"/>
      <c r="K52" s="33"/>
      <c r="L52" s="18"/>
      <c r="M52" s="34"/>
      <c r="N52" s="18"/>
      <c r="O52" s="18"/>
      <c r="P52" s="34"/>
      <c r="Q52" s="20"/>
    </row>
    <row r="53" spans="2:17" ht="15.75" thickBot="1">
      <c r="B53" s="50" t="s">
        <v>56</v>
      </c>
      <c r="C53" s="34">
        <v>85.1</v>
      </c>
      <c r="D53" s="34">
        <v>103.4</v>
      </c>
      <c r="E53" s="34">
        <v>123.9</v>
      </c>
      <c r="F53" s="34">
        <v>131.4</v>
      </c>
      <c r="G53" s="34">
        <v>150</v>
      </c>
      <c r="H53" s="23">
        <f>(G53-F53)/F53</f>
        <v>0.14155251141552508</v>
      </c>
      <c r="I53" s="55">
        <v>121.3</v>
      </c>
      <c r="J53" s="56">
        <f>(I53-G53)/G53</f>
        <v>-0.19133333333333336</v>
      </c>
      <c r="K53" s="55">
        <v>121.3</v>
      </c>
      <c r="L53" s="56">
        <f>(K53-G53)/G53</f>
        <v>-0.19133333333333336</v>
      </c>
      <c r="M53" s="57">
        <v>143.5</v>
      </c>
      <c r="N53" s="56">
        <f>(M53-G53)/G53</f>
        <v>-0.043333333333333335</v>
      </c>
      <c r="O53" s="56"/>
      <c r="P53" s="57">
        <v>121.3</v>
      </c>
      <c r="Q53" s="58">
        <f>(P53-K53)/K53</f>
        <v>0</v>
      </c>
    </row>
    <row r="54" spans="2:17" ht="6" customHeight="1">
      <c r="B54" s="50"/>
      <c r="C54" s="34"/>
      <c r="D54" s="34"/>
      <c r="E54" s="34"/>
      <c r="F54" s="34"/>
      <c r="G54" s="34"/>
      <c r="H54" s="23"/>
      <c r="I54" s="34"/>
      <c r="J54" s="23"/>
      <c r="K54" s="34"/>
      <c r="L54" s="23"/>
      <c r="M54" s="34"/>
      <c r="N54" s="23"/>
      <c r="O54" s="23"/>
      <c r="P54" s="34"/>
      <c r="Q54" s="23"/>
    </row>
    <row r="55" spans="1:17" ht="15">
      <c r="A55" s="1" t="s">
        <v>57</v>
      </c>
      <c r="B55" s="50"/>
      <c r="C55" s="34"/>
      <c r="D55" s="34"/>
      <c r="E55" s="34"/>
      <c r="F55" s="34"/>
      <c r="G55" s="34"/>
      <c r="H55" s="23"/>
      <c r="I55" s="34">
        <v>4.2</v>
      </c>
      <c r="J55" s="23"/>
      <c r="K55" s="34">
        <v>4.3</v>
      </c>
      <c r="L55" s="23"/>
      <c r="M55" s="34"/>
      <c r="N55" s="23"/>
      <c r="O55" s="23"/>
      <c r="P55" s="34">
        <v>4.3</v>
      </c>
      <c r="Q55" s="23"/>
    </row>
    <row r="56" spans="1:7" ht="6" customHeight="1">
      <c r="A56" s="50"/>
      <c r="C56" s="22"/>
      <c r="D56" s="22"/>
      <c r="E56" s="22"/>
      <c r="F56" s="22"/>
      <c r="G56" s="22"/>
    </row>
    <row r="57" spans="1:17" ht="15">
      <c r="A57" s="50"/>
      <c r="C57" s="59"/>
      <c r="D57" s="60"/>
      <c r="E57" s="61" t="s">
        <v>58</v>
      </c>
      <c r="F57" s="61"/>
      <c r="G57" s="60"/>
      <c r="H57" s="60"/>
      <c r="I57" s="60"/>
      <c r="J57" s="60"/>
      <c r="K57" s="59"/>
      <c r="L57" s="60"/>
      <c r="M57" s="60"/>
      <c r="N57" s="60"/>
      <c r="O57" s="60"/>
      <c r="P57" s="60"/>
      <c r="Q57" s="62"/>
    </row>
    <row r="58" spans="1:17" ht="15">
      <c r="A58" s="50"/>
      <c r="C58" s="63"/>
      <c r="D58" s="64"/>
      <c r="E58" s="65" t="s">
        <v>59</v>
      </c>
      <c r="F58" s="65"/>
      <c r="G58" s="66">
        <v>15</v>
      </c>
      <c r="H58" s="18"/>
      <c r="I58" s="66">
        <v>15</v>
      </c>
      <c r="J58" s="18"/>
      <c r="K58" s="79">
        <v>15</v>
      </c>
      <c r="L58" s="18"/>
      <c r="M58" s="66">
        <v>15</v>
      </c>
      <c r="N58" s="66"/>
      <c r="O58" s="66"/>
      <c r="P58" s="66">
        <v>15</v>
      </c>
      <c r="Q58" s="67"/>
    </row>
    <row r="59" spans="3:17" ht="15">
      <c r="C59" s="68"/>
      <c r="D59" s="69"/>
      <c r="E59" s="65" t="s">
        <v>60</v>
      </c>
      <c r="F59" s="65"/>
      <c r="G59" s="66">
        <v>5</v>
      </c>
      <c r="H59" s="18"/>
      <c r="I59" s="66">
        <v>5</v>
      </c>
      <c r="J59" s="18"/>
      <c r="K59" s="79">
        <v>5</v>
      </c>
      <c r="L59" s="18"/>
      <c r="M59" s="66">
        <v>5</v>
      </c>
      <c r="N59" s="66"/>
      <c r="O59" s="66"/>
      <c r="P59" s="66">
        <v>5</v>
      </c>
      <c r="Q59" s="67"/>
    </row>
    <row r="60" spans="3:17" ht="15">
      <c r="C60" s="68"/>
      <c r="D60" s="69"/>
      <c r="E60" s="65" t="s">
        <v>61</v>
      </c>
      <c r="F60" s="65"/>
      <c r="G60" s="66">
        <v>0</v>
      </c>
      <c r="H60" s="18"/>
      <c r="I60" s="66">
        <v>75</v>
      </c>
      <c r="J60" s="18"/>
      <c r="K60" s="79">
        <v>75</v>
      </c>
      <c r="L60" s="18"/>
      <c r="M60" s="66">
        <v>80</v>
      </c>
      <c r="N60" s="66"/>
      <c r="O60" s="66"/>
      <c r="P60" s="66">
        <v>70</v>
      </c>
      <c r="Q60" s="67"/>
    </row>
    <row r="61" spans="3:17" ht="15">
      <c r="C61" s="68"/>
      <c r="D61" s="69"/>
      <c r="E61" s="65" t="s">
        <v>62</v>
      </c>
      <c r="F61" s="65"/>
      <c r="G61" s="70">
        <v>111.4</v>
      </c>
      <c r="H61" s="18"/>
      <c r="I61" s="70">
        <v>26.3</v>
      </c>
      <c r="J61" s="18"/>
      <c r="K61" s="80">
        <v>26.3</v>
      </c>
      <c r="L61" s="18"/>
      <c r="M61" s="70">
        <v>43.5</v>
      </c>
      <c r="N61" s="66"/>
      <c r="O61" s="66"/>
      <c r="P61" s="70">
        <v>31.3</v>
      </c>
      <c r="Q61" s="67"/>
    </row>
    <row r="62" spans="3:17" ht="15">
      <c r="C62" s="71"/>
      <c r="D62" s="72"/>
      <c r="E62" s="73" t="s">
        <v>63</v>
      </c>
      <c r="F62" s="73"/>
      <c r="G62" s="74">
        <f>SUM(G58:G61)</f>
        <v>131.4</v>
      </c>
      <c r="H62" s="75"/>
      <c r="I62" s="74">
        <f>SUM(I58:I61)</f>
        <v>121.3</v>
      </c>
      <c r="J62" s="75"/>
      <c r="K62" s="81">
        <f>SUM(K58:K61)</f>
        <v>121.3</v>
      </c>
      <c r="L62" s="75"/>
      <c r="M62" s="74">
        <f>SUM(M58:M61)</f>
        <v>143.5</v>
      </c>
      <c r="N62" s="74"/>
      <c r="O62" s="74"/>
      <c r="P62" s="74">
        <f>SUM(P58:P61)</f>
        <v>121.3</v>
      </c>
      <c r="Q62" s="76"/>
    </row>
    <row r="63" spans="3:11" ht="15">
      <c r="C63"/>
      <c r="D63"/>
      <c r="K63" s="77"/>
    </row>
    <row r="66" ht="15">
      <c r="K66" s="22"/>
    </row>
  </sheetData>
  <mergeCells count="3">
    <mergeCell ref="A1:Q1"/>
    <mergeCell ref="A2:Q2"/>
    <mergeCell ref="A3:Q3"/>
  </mergeCells>
  <printOptions horizontalCentered="1"/>
  <pageMargins left="0" right="0" top="0.25" bottom="0.25" header="0.5" footer="0.5"/>
  <pageSetup fitToHeight="1" fitToWidth="1" horizontalDpi="600" verticalDpi="600" orientation="landscape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Joel Lunde</dc:creator>
  <cp:keywords/>
  <dc:description/>
  <cp:lastModifiedBy>Joel Lunde</cp:lastModifiedBy>
  <cp:lastPrinted>2002-12-06T17:39:50Z</cp:lastPrinted>
  <dcterms:created xsi:type="dcterms:W3CDTF">2002-12-06T17:38:53Z</dcterms:created>
  <dcterms:modified xsi:type="dcterms:W3CDTF">2002-12-06T19:22:39Z</dcterms:modified>
  <cp:category/>
  <cp:version/>
  <cp:contentType/>
  <cp:contentStatus/>
</cp:coreProperties>
</file>