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'Sheet1'!$A$1:$R$61</definedName>
  </definedNames>
  <calcPr fullCalcOnLoad="1"/>
</workbook>
</file>

<file path=xl/sharedStrings.xml><?xml version="1.0" encoding="utf-8"?>
<sst xmlns="http://schemas.openxmlformats.org/spreadsheetml/2006/main" count="83" uniqueCount="63">
  <si>
    <t>REVENUE ESTIMATING CONFERENCE</t>
  </si>
  <si>
    <t>ESTIMATE OF GENERAL FUND RECEIPTS</t>
  </si>
  <si>
    <t>% Change</t>
  </si>
  <si>
    <t>10/01 REC</t>
  </si>
  <si>
    <t>12/01 REC</t>
  </si>
  <si>
    <t>FY 96</t>
  </si>
  <si>
    <t>FY 97</t>
  </si>
  <si>
    <t>FY 98</t>
  </si>
  <si>
    <t>FY 99</t>
  </si>
  <si>
    <t>FY 00</t>
  </si>
  <si>
    <t>FY 01</t>
  </si>
  <si>
    <t>FY 00 Act vs.</t>
  </si>
  <si>
    <t>FY 02</t>
  </si>
  <si>
    <t>FY 02 Est vs.</t>
  </si>
  <si>
    <t>FY 03</t>
  </si>
  <si>
    <t>FY 03 Est vs.</t>
  </si>
  <si>
    <t>ACTUAL</t>
  </si>
  <si>
    <t>FY 99 Act</t>
  </si>
  <si>
    <t>ESTIMATE</t>
  </si>
  <si>
    <t>FY 01 Act</t>
  </si>
  <si>
    <t>FY 02 Est</t>
  </si>
  <si>
    <t>TAX RECEIPTS</t>
  </si>
  <si>
    <t>Personal Inc. Tax</t>
  </si>
  <si>
    <t>Sales Tax</t>
  </si>
  <si>
    <t>Use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</si>
  <si>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</si>
  <si>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</si>
  <si>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</si>
  <si>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</si>
  <si>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</si>
  <si>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</si>
  <si>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</si>
  <si>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</si>
  <si>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</si>
  <si>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</si>
  <si>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</si>
  <si>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Transfers</t>
  </si>
  <si>
    <t xml:space="preserve">  A. Profits</t>
  </si>
  <si>
    <t xml:space="preserve">  B. 7% Gross Revenue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</si>
  <si>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</si>
  <si>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</si>
  <si>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</si>
  <si>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</si>
  <si>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</si>
  <si>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</si>
  <si>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</si>
  <si>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</si>
  <si>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</si>
  <si>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Transfers*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</si>
  <si>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</si>
  <si>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</si>
  <si>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</si>
  <si>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</si>
  <si>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</si>
  <si>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</si>
  <si>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Funds***</t>
  </si>
  <si>
    <t>* FY2001 includes $64.6 million in Tobacco Settlement funds.</t>
  </si>
  <si>
    <t>*** Allocation to Other Funds</t>
  </si>
  <si>
    <t>Allocation to Vision Iowa</t>
  </si>
  <si>
    <t>Allocation to School Infrastructure</t>
  </si>
  <si>
    <t>Allocation to Healthy Iowans</t>
  </si>
  <si>
    <t>Remaining Funds to RIIF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</si>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</sst>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name val="Univers"/>
      <family val="2"/>
    </font>
    <font>
      <sz val="10"/>
      <name val="Univers"/>
      <family val="2"/>
    </font>
    <font>
      <sz val="8"/>
      <name val="Univer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6" xfId="0" applyFont="1" applyBorder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2" xfId="0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64" fontId="10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164" fontId="0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4" width="10.28125" style="1" hidden="1" customWidth="1"/>
    <col min="5" max="8" width="10.28125" style="1" customWidth="1"/>
    <col min="9" max="9" width="10.7109375" style="1" customWidth="1"/>
    <col min="10" max="10" width="12.7109375" style="1" customWidth="1"/>
    <col min="11" max="11" width="10.7109375" style="1" customWidth="1"/>
    <col min="12" max="12" width="12.8515625" style="1" customWidth="1"/>
    <col min="13" max="13" width="10.7109375" style="1" customWidth="1"/>
    <col min="14" max="14" width="12.8515625" style="1" bestFit="1" customWidth="1"/>
    <col min="15" max="15" width="10.7109375" style="1" customWidth="1"/>
    <col min="16" max="16" width="2.57421875" style="1" customWidth="1"/>
    <col min="17" max="17" width="12.57421875" style="1" customWidth="1"/>
    <col min="18" max="18" width="11.57421875" style="1" customWidth="1"/>
    <col min="19" max="22" width="12.7109375" style="1" customWidth="1"/>
    <col min="23" max="16384" width="9.140625" style="1" customWidth="1"/>
  </cols>
  <sheetData>
    <row r="1" spans="1:18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" customHeight="1">
      <c r="A3" s="88">
        <v>37232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ht="15.75" thickBot="1"/>
    <row r="5" spans="9:18" ht="15">
      <c r="I5" s="2" t="s">
        <v>2</v>
      </c>
      <c r="J5" s="3" t="s">
        <v>3</v>
      </c>
      <c r="K5" s="4" t="s">
        <v>2</v>
      </c>
      <c r="L5" s="5" t="s">
        <v>3</v>
      </c>
      <c r="M5" s="6" t="s">
        <v>2</v>
      </c>
      <c r="N5" s="7" t="s">
        <v>4</v>
      </c>
      <c r="O5" s="4" t="s">
        <v>2</v>
      </c>
      <c r="P5" s="4"/>
      <c r="Q5" s="5" t="s">
        <v>4</v>
      </c>
      <c r="R5" s="6" t="s">
        <v>2</v>
      </c>
    </row>
    <row r="6" spans="3:18" ht="15"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10" t="s">
        <v>12</v>
      </c>
      <c r="K6" s="9" t="s">
        <v>13</v>
      </c>
      <c r="L6" s="11" t="s">
        <v>14</v>
      </c>
      <c r="M6" s="12" t="s">
        <v>15</v>
      </c>
      <c r="N6" s="10" t="s">
        <v>12</v>
      </c>
      <c r="O6" s="9" t="s">
        <v>13</v>
      </c>
      <c r="P6" s="9"/>
      <c r="Q6" s="11" t="s">
        <v>14</v>
      </c>
      <c r="R6" s="12" t="s">
        <v>15</v>
      </c>
    </row>
    <row r="7" spans="3:18" ht="15">
      <c r="C7" s="13" t="s">
        <v>16</v>
      </c>
      <c r="D7" s="13" t="s">
        <v>16</v>
      </c>
      <c r="E7" s="13" t="s">
        <v>16</v>
      </c>
      <c r="F7" s="13" t="s">
        <v>16</v>
      </c>
      <c r="G7" s="13" t="s">
        <v>16</v>
      </c>
      <c r="H7" s="13" t="s">
        <v>16</v>
      </c>
      <c r="I7" s="14" t="s">
        <v>17</v>
      </c>
      <c r="J7" s="15" t="s">
        <v>18</v>
      </c>
      <c r="K7" s="14" t="s">
        <v>19</v>
      </c>
      <c r="L7" s="16" t="s">
        <v>18</v>
      </c>
      <c r="M7" s="17" t="s">
        <v>20</v>
      </c>
      <c r="N7" s="15" t="s">
        <v>18</v>
      </c>
      <c r="O7" s="14" t="s">
        <v>19</v>
      </c>
      <c r="P7" s="14"/>
      <c r="Q7" s="16" t="s">
        <v>18</v>
      </c>
      <c r="R7" s="17" t="s">
        <v>20</v>
      </c>
    </row>
    <row r="8" spans="1:18" ht="17.25">
      <c r="A8" s="18" t="s">
        <v>21</v>
      </c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20"/>
      <c r="O8" s="19"/>
      <c r="P8" s="19"/>
      <c r="Q8" s="19"/>
      <c r="R8" s="21"/>
    </row>
    <row r="9" spans="2:18" ht="15">
      <c r="B9" s="22" t="s">
        <v>22</v>
      </c>
      <c r="C9" s="23">
        <v>2000.9</v>
      </c>
      <c r="D9" s="23">
        <v>2123.2</v>
      </c>
      <c r="E9" s="23">
        <v>2288.4</v>
      </c>
      <c r="F9" s="23">
        <v>2233.7</v>
      </c>
      <c r="G9" s="23">
        <v>2375.9</v>
      </c>
      <c r="H9" s="23">
        <v>2426.6</v>
      </c>
      <c r="I9" s="24">
        <f>(H9-G9)/G9</f>
        <v>0.021339281956311216</v>
      </c>
      <c r="J9" s="25">
        <v>2499.6</v>
      </c>
      <c r="K9" s="24">
        <f>(J9-H9)/H9</f>
        <v>0.030083244045166078</v>
      </c>
      <c r="L9" s="26">
        <v>2586.3</v>
      </c>
      <c r="M9" s="27">
        <f>(L9-J9)/J9</f>
        <v>0.03468554968795018</v>
      </c>
      <c r="N9" s="25">
        <v>2486.6</v>
      </c>
      <c r="O9" s="24">
        <f aca="true" t="shared" si="0" ref="O9:O19">(N9-H9)/H9</f>
        <v>0.02472595400972554</v>
      </c>
      <c r="P9" s="24"/>
      <c r="Q9" s="28">
        <v>2578.6</v>
      </c>
      <c r="R9" s="27">
        <f>(Q9-N9)/N9</f>
        <v>0.036998310946674176</v>
      </c>
    </row>
    <row r="10" spans="1:18" ht="15">
      <c r="A10" s="19"/>
      <c r="B10" s="29" t="s">
        <v>23</v>
      </c>
      <c r="C10" s="30">
        <v>1213</v>
      </c>
      <c r="D10" s="30">
        <v>1237.3</v>
      </c>
      <c r="E10" s="30">
        <v>1271.8</v>
      </c>
      <c r="F10" s="30">
        <v>1377.5</v>
      </c>
      <c r="G10" s="30">
        <v>1416.6</v>
      </c>
      <c r="H10" s="30">
        <v>1441.7</v>
      </c>
      <c r="I10" s="31">
        <f aca="true" t="shared" si="1" ref="I10:I21">(H10-G10)/G10</f>
        <v>0.017718480869688084</v>
      </c>
      <c r="J10" s="32">
        <v>1489</v>
      </c>
      <c r="K10" s="31">
        <f aca="true" t="shared" si="2" ref="K10:K21">(J10-H10)/H10</f>
        <v>0.032808489977110326</v>
      </c>
      <c r="L10" s="30">
        <v>1530.9</v>
      </c>
      <c r="M10" s="33">
        <f aca="true" t="shared" si="3" ref="M10:M21">(L10-J10)/J10</f>
        <v>0.02813969106783082</v>
      </c>
      <c r="N10" s="32">
        <v>1483</v>
      </c>
      <c r="O10" s="31">
        <f t="shared" si="0"/>
        <v>0.02864673649164178</v>
      </c>
      <c r="P10" s="31"/>
      <c r="Q10" s="34">
        <v>1505.9</v>
      </c>
      <c r="R10" s="33">
        <f aca="true" t="shared" si="4" ref="R10:R21">(Q10-N10)/N10</f>
        <v>0.015441672285907006</v>
      </c>
    </row>
    <row r="11" spans="2:18" ht="15">
      <c r="B11" s="22" t="s">
        <v>24</v>
      </c>
      <c r="C11" s="23">
        <v>207.9</v>
      </c>
      <c r="D11" s="23">
        <v>223</v>
      </c>
      <c r="E11" s="23">
        <v>243</v>
      </c>
      <c r="F11" s="23">
        <v>242.7</v>
      </c>
      <c r="G11" s="23">
        <v>246.8</v>
      </c>
      <c r="H11" s="23">
        <v>249.4</v>
      </c>
      <c r="I11" s="24">
        <f t="shared" si="1"/>
        <v>0.010534846029173397</v>
      </c>
      <c r="J11" s="25">
        <v>239.4</v>
      </c>
      <c r="K11" s="24">
        <f t="shared" si="2"/>
        <v>-0.040096230954290296</v>
      </c>
      <c r="L11" s="26">
        <v>239.4</v>
      </c>
      <c r="M11" s="27">
        <f t="shared" si="3"/>
        <v>0</v>
      </c>
      <c r="N11" s="25">
        <v>251.9</v>
      </c>
      <c r="O11" s="24">
        <f t="shared" si="0"/>
        <v>0.010024057738572574</v>
      </c>
      <c r="P11" s="24"/>
      <c r="Q11" s="28">
        <v>252.9</v>
      </c>
      <c r="R11" s="27">
        <f t="shared" si="4"/>
        <v>0.003969829297340214</v>
      </c>
    </row>
    <row r="12" spans="2:18" ht="15">
      <c r="B12" s="22" t="s">
        <v>25</v>
      </c>
      <c r="C12" s="23">
        <v>277.6</v>
      </c>
      <c r="D12" s="23">
        <v>318.8</v>
      </c>
      <c r="E12" s="23">
        <v>290.7</v>
      </c>
      <c r="F12" s="23">
        <v>321.8</v>
      </c>
      <c r="G12" s="23">
        <v>326.1</v>
      </c>
      <c r="H12" s="23">
        <v>284.8</v>
      </c>
      <c r="I12" s="24">
        <f t="shared" si="1"/>
        <v>-0.12664826740263727</v>
      </c>
      <c r="J12" s="25">
        <v>242.1</v>
      </c>
      <c r="K12" s="24">
        <f t="shared" si="2"/>
        <v>-0.14992977528089893</v>
      </c>
      <c r="L12" s="26">
        <v>241.6</v>
      </c>
      <c r="M12" s="27">
        <f t="shared" si="3"/>
        <v>-0.0020652622883106154</v>
      </c>
      <c r="N12" s="25">
        <v>242.1</v>
      </c>
      <c r="O12" s="24">
        <f t="shared" si="0"/>
        <v>-0.14992977528089893</v>
      </c>
      <c r="P12" s="24"/>
      <c r="Q12" s="28">
        <v>268.1</v>
      </c>
      <c r="R12" s="27">
        <f t="shared" si="4"/>
        <v>0.10739363899215212</v>
      </c>
    </row>
    <row r="13" spans="1:18" ht="15">
      <c r="A13" s="19"/>
      <c r="B13" s="29" t="s">
        <v>26</v>
      </c>
      <c r="C13" s="30">
        <v>95.9</v>
      </c>
      <c r="D13" s="30">
        <v>109.3</v>
      </c>
      <c r="E13" s="30">
        <v>109.8</v>
      </c>
      <c r="F13" s="30">
        <v>90.1</v>
      </c>
      <c r="G13" s="30">
        <v>114.8</v>
      </c>
      <c r="H13" s="30">
        <v>104.6</v>
      </c>
      <c r="I13" s="33">
        <f t="shared" si="1"/>
        <v>-0.08885017421602791</v>
      </c>
      <c r="J13" s="32">
        <v>115</v>
      </c>
      <c r="K13" s="31">
        <f t="shared" si="2"/>
        <v>0.09942638623326966</v>
      </c>
      <c r="L13" s="30">
        <v>118.4</v>
      </c>
      <c r="M13" s="33">
        <f t="shared" si="3"/>
        <v>0.029565217391304396</v>
      </c>
      <c r="N13" s="32">
        <v>115</v>
      </c>
      <c r="O13" s="31">
        <f t="shared" si="0"/>
        <v>0.09942638623326966</v>
      </c>
      <c r="P13" s="31"/>
      <c r="Q13" s="34">
        <v>100</v>
      </c>
      <c r="R13" s="33">
        <f t="shared" si="4"/>
        <v>-0.13043478260869565</v>
      </c>
    </row>
    <row r="14" spans="2:18" ht="15">
      <c r="B14" s="22" t="s">
        <v>27</v>
      </c>
      <c r="C14" s="23">
        <v>104.2</v>
      </c>
      <c r="D14" s="23">
        <v>106</v>
      </c>
      <c r="E14" s="23">
        <v>108.9</v>
      </c>
      <c r="F14" s="23">
        <v>114.3</v>
      </c>
      <c r="G14" s="23">
        <v>120.2</v>
      </c>
      <c r="H14" s="23">
        <v>126.6</v>
      </c>
      <c r="I14" s="24">
        <f t="shared" si="1"/>
        <v>0.053244592346089775</v>
      </c>
      <c r="J14" s="25">
        <v>132.9</v>
      </c>
      <c r="K14" s="24">
        <f t="shared" si="2"/>
        <v>0.04976303317535554</v>
      </c>
      <c r="L14" s="26">
        <v>138.2</v>
      </c>
      <c r="M14" s="27">
        <f t="shared" si="3"/>
        <v>0.039879608728367065</v>
      </c>
      <c r="N14" s="25">
        <v>132.9</v>
      </c>
      <c r="O14" s="24">
        <f t="shared" si="0"/>
        <v>0.04976303317535554</v>
      </c>
      <c r="P14" s="24"/>
      <c r="Q14" s="28">
        <v>139.5</v>
      </c>
      <c r="R14" s="27">
        <f t="shared" si="4"/>
        <v>0.049661399548532686</v>
      </c>
    </row>
    <row r="15" spans="2:18" ht="15">
      <c r="B15" s="22" t="s">
        <v>28</v>
      </c>
      <c r="C15" s="23">
        <v>94.1</v>
      </c>
      <c r="D15" s="23">
        <v>94.6</v>
      </c>
      <c r="E15" s="23">
        <v>94.6</v>
      </c>
      <c r="F15" s="23">
        <v>92.3</v>
      </c>
      <c r="G15" s="23">
        <v>91.1</v>
      </c>
      <c r="H15" s="23">
        <v>89.6</v>
      </c>
      <c r="I15" s="24">
        <f t="shared" si="1"/>
        <v>-0.01646542261251372</v>
      </c>
      <c r="J15" s="25">
        <v>89.6</v>
      </c>
      <c r="K15" s="24">
        <f t="shared" si="2"/>
        <v>0</v>
      </c>
      <c r="L15" s="26">
        <v>89.6</v>
      </c>
      <c r="M15" s="27">
        <f t="shared" si="3"/>
        <v>0</v>
      </c>
      <c r="N15" s="25">
        <v>89.6</v>
      </c>
      <c r="O15" s="24">
        <f t="shared" si="0"/>
        <v>0</v>
      </c>
      <c r="P15" s="24"/>
      <c r="Q15" s="28">
        <v>89.6</v>
      </c>
      <c r="R15" s="27">
        <f t="shared" si="4"/>
        <v>0</v>
      </c>
    </row>
    <row r="16" spans="2:18" ht="15">
      <c r="B16" s="29" t="s">
        <v>29</v>
      </c>
      <c r="C16" s="30">
        <v>5.3</v>
      </c>
      <c r="D16" s="30">
        <v>5.7</v>
      </c>
      <c r="E16" s="30">
        <v>6.1</v>
      </c>
      <c r="F16" s="30">
        <v>6.5</v>
      </c>
      <c r="G16" s="30">
        <v>6.6</v>
      </c>
      <c r="H16" s="30">
        <v>6.7</v>
      </c>
      <c r="I16" s="33">
        <f t="shared" si="1"/>
        <v>0.015151515151515233</v>
      </c>
      <c r="J16" s="32">
        <v>6.7</v>
      </c>
      <c r="K16" s="31">
        <f t="shared" si="2"/>
        <v>0</v>
      </c>
      <c r="L16" s="30">
        <v>6.7</v>
      </c>
      <c r="M16" s="33">
        <f t="shared" si="3"/>
        <v>0</v>
      </c>
      <c r="N16" s="32">
        <v>6.7</v>
      </c>
      <c r="O16" s="31">
        <f t="shared" si="0"/>
        <v>0</v>
      </c>
      <c r="P16" s="31"/>
      <c r="Q16" s="34">
        <v>6.7</v>
      </c>
      <c r="R16" s="33">
        <f t="shared" si="4"/>
        <v>0</v>
      </c>
    </row>
    <row r="17" spans="2:18" ht="15">
      <c r="B17" s="22" t="s">
        <v>30</v>
      </c>
      <c r="C17" s="23">
        <v>12.6</v>
      </c>
      <c r="D17" s="23">
        <v>12.5</v>
      </c>
      <c r="E17" s="23">
        <v>12.7</v>
      </c>
      <c r="F17" s="23">
        <v>13.1</v>
      </c>
      <c r="G17" s="23">
        <v>13.6</v>
      </c>
      <c r="H17" s="23">
        <v>13.6</v>
      </c>
      <c r="I17" s="24">
        <f t="shared" si="1"/>
        <v>0</v>
      </c>
      <c r="J17" s="25">
        <v>13.9</v>
      </c>
      <c r="K17" s="24">
        <f t="shared" si="2"/>
        <v>0.022058823529411818</v>
      </c>
      <c r="L17" s="26">
        <v>13.9</v>
      </c>
      <c r="M17" s="27">
        <f t="shared" si="3"/>
        <v>0</v>
      </c>
      <c r="N17" s="25">
        <v>13.9</v>
      </c>
      <c r="O17" s="24">
        <f t="shared" si="0"/>
        <v>0.022058823529411818</v>
      </c>
      <c r="P17" s="24"/>
      <c r="Q17" s="28">
        <v>13.9</v>
      </c>
      <c r="R17" s="27">
        <f t="shared" si="4"/>
        <v>0</v>
      </c>
    </row>
    <row r="18" spans="2:18" ht="15">
      <c r="B18" s="22" t="s">
        <v>31</v>
      </c>
      <c r="C18" s="23">
        <v>26.5</v>
      </c>
      <c r="D18" s="23">
        <v>35.6</v>
      </c>
      <c r="E18" s="23">
        <v>36.4</v>
      </c>
      <c r="F18" s="23">
        <v>33.8</v>
      </c>
      <c r="G18" s="23">
        <v>31.8</v>
      </c>
      <c r="H18" s="23">
        <v>31.2</v>
      </c>
      <c r="I18" s="24">
        <f t="shared" si="1"/>
        <v>-0.01886792452830193</v>
      </c>
      <c r="J18" s="25">
        <v>30.5</v>
      </c>
      <c r="K18" s="24">
        <f t="shared" si="2"/>
        <v>-0.022435897435897415</v>
      </c>
      <c r="L18" s="26">
        <v>29.6</v>
      </c>
      <c r="M18" s="27">
        <f t="shared" si="3"/>
        <v>-0.029508196721311428</v>
      </c>
      <c r="N18" s="25">
        <v>29.5</v>
      </c>
      <c r="O18" s="24">
        <f t="shared" si="0"/>
        <v>-0.05448717948717947</v>
      </c>
      <c r="P18" s="24"/>
      <c r="Q18" s="28">
        <v>29.6</v>
      </c>
      <c r="R18" s="27">
        <f t="shared" si="4"/>
        <v>0.0033898305084746243</v>
      </c>
    </row>
    <row r="19" spans="2:18" ht="15">
      <c r="B19" s="22" t="s">
        <v>32</v>
      </c>
      <c r="C19" s="23">
        <v>0.9</v>
      </c>
      <c r="D19" s="23">
        <v>1.2</v>
      </c>
      <c r="E19" s="23">
        <v>1.3</v>
      </c>
      <c r="F19" s="23">
        <v>1.1</v>
      </c>
      <c r="G19" s="23">
        <v>1.3</v>
      </c>
      <c r="H19" s="23">
        <v>1.3</v>
      </c>
      <c r="I19" s="24">
        <f t="shared" si="1"/>
        <v>0</v>
      </c>
      <c r="J19" s="25">
        <v>1.3</v>
      </c>
      <c r="K19" s="24">
        <f t="shared" si="2"/>
        <v>0</v>
      </c>
      <c r="L19" s="26">
        <v>1.3</v>
      </c>
      <c r="M19" s="27">
        <f t="shared" si="3"/>
        <v>0</v>
      </c>
      <c r="N19" s="25">
        <v>1.3</v>
      </c>
      <c r="O19" s="24">
        <f t="shared" si="0"/>
        <v>0</v>
      </c>
      <c r="P19" s="24"/>
      <c r="Q19" s="28">
        <v>1.3</v>
      </c>
      <c r="R19" s="27">
        <f t="shared" si="4"/>
        <v>0</v>
      </c>
    </row>
    <row r="20" spans="3:18" ht="9.75" customHeight="1">
      <c r="C20" s="23"/>
      <c r="D20" s="23"/>
      <c r="E20" s="23"/>
      <c r="F20" s="23"/>
      <c r="G20" s="23"/>
      <c r="H20" s="23"/>
      <c r="I20" s="19"/>
      <c r="J20" s="35"/>
      <c r="K20" s="19"/>
      <c r="L20" s="26"/>
      <c r="M20" s="19"/>
      <c r="N20" s="35"/>
      <c r="O20" s="19"/>
      <c r="P20" s="19"/>
      <c r="Q20" s="26"/>
      <c r="R20" s="21"/>
    </row>
    <row r="21" spans="1:18" ht="15.75">
      <c r="A21" s="36" t="s">
        <v>33</v>
      </c>
      <c r="B21" s="22"/>
      <c r="C21" s="23">
        <f aca="true" t="shared" si="5" ref="C21:H21">SUM(C9:C20)</f>
        <v>4038.9</v>
      </c>
      <c r="D21" s="23">
        <f t="shared" si="5"/>
        <v>4267.200000000001</v>
      </c>
      <c r="E21" s="26">
        <f t="shared" si="5"/>
        <v>4463.7</v>
      </c>
      <c r="F21" s="26">
        <f t="shared" si="5"/>
        <v>4526.9000000000015</v>
      </c>
      <c r="G21" s="26">
        <f t="shared" si="5"/>
        <v>4744.800000000002</v>
      </c>
      <c r="H21" s="26">
        <f t="shared" si="5"/>
        <v>4776.100000000001</v>
      </c>
      <c r="I21" s="24">
        <f t="shared" si="1"/>
        <v>0.006596695329623853</v>
      </c>
      <c r="J21" s="37">
        <f>SUM(J9:J20)</f>
        <v>4860</v>
      </c>
      <c r="K21" s="38">
        <f t="shared" si="2"/>
        <v>0.0175666338644498</v>
      </c>
      <c r="L21" s="39">
        <f>SUM(L9:L20)</f>
        <v>4995.900000000001</v>
      </c>
      <c r="M21" s="40">
        <f t="shared" si="3"/>
        <v>0.027962962962963075</v>
      </c>
      <c r="N21" s="37">
        <f>SUM(N9:N20)</f>
        <v>4852.5</v>
      </c>
      <c r="O21" s="38">
        <f>(N21-H21)/H21</f>
        <v>0.015996314985029354</v>
      </c>
      <c r="P21" s="38"/>
      <c r="Q21" s="39">
        <f>SUM(Q9:Q20)</f>
        <v>4986.1</v>
      </c>
      <c r="R21" s="40">
        <f t="shared" si="4"/>
        <v>0.027532199896960406</v>
      </c>
    </row>
    <row r="22" spans="2:18" ht="9.75" customHeight="1">
      <c r="B22" s="22"/>
      <c r="C22" s="23"/>
      <c r="D22" s="23"/>
      <c r="E22" s="23"/>
      <c r="F22" s="23"/>
      <c r="G22" s="23"/>
      <c r="H22" s="23"/>
      <c r="I22" s="24"/>
      <c r="J22" s="35"/>
      <c r="K22" s="24"/>
      <c r="L22" s="26"/>
      <c r="M22" s="24"/>
      <c r="N22" s="35"/>
      <c r="O22" s="24"/>
      <c r="P22" s="24"/>
      <c r="Q22" s="26"/>
      <c r="R22" s="27"/>
    </row>
    <row r="23" spans="1:18" ht="17.25">
      <c r="A23" s="18" t="s">
        <v>34</v>
      </c>
      <c r="C23" s="23"/>
      <c r="D23" s="23"/>
      <c r="E23" s="23"/>
      <c r="F23" s="23"/>
      <c r="G23" s="23"/>
      <c r="H23" s="23"/>
      <c r="I23" s="19"/>
      <c r="J23" s="35"/>
      <c r="K23" s="19"/>
      <c r="L23" s="26"/>
      <c r="M23" s="19"/>
      <c r="N23" s="35"/>
      <c r="O23" s="19"/>
      <c r="P23" s="19"/>
      <c r="Q23" s="26"/>
      <c r="R23" s="21"/>
    </row>
    <row r="24" spans="2:18" ht="15">
      <c r="B24" s="22" t="s">
        <v>35</v>
      </c>
      <c r="C24" s="23">
        <v>105</v>
      </c>
      <c r="D24" s="23">
        <v>104.4</v>
      </c>
      <c r="E24" s="23">
        <v>70.2</v>
      </c>
      <c r="F24" s="23">
        <v>49.7</v>
      </c>
      <c r="G24" s="23">
        <v>49.7</v>
      </c>
      <c r="H24" s="23">
        <v>47.2</v>
      </c>
      <c r="I24" s="24">
        <f>(H24-G24)/G24</f>
        <v>-0.05030181086519114</v>
      </c>
      <c r="J24" s="25">
        <v>48.9</v>
      </c>
      <c r="K24" s="24">
        <f>(J24-H24)/H24</f>
        <v>0.036016949152542284</v>
      </c>
      <c r="L24" s="26">
        <v>48.9</v>
      </c>
      <c r="M24" s="27">
        <f>(L24-J24)/J24</f>
        <v>0</v>
      </c>
      <c r="N24" s="25">
        <v>46.4</v>
      </c>
      <c r="O24" s="24">
        <f>(N24-H24)/H24</f>
        <v>-0.01694915254237297</v>
      </c>
      <c r="P24" s="24"/>
      <c r="Q24" s="28">
        <v>46.9</v>
      </c>
      <c r="R24" s="27">
        <f>(Q24-N24)/N24</f>
        <v>0.010775862068965518</v>
      </c>
    </row>
    <row r="25" spans="2:18" ht="15">
      <c r="B25" s="22" t="s">
        <v>36</v>
      </c>
      <c r="C25" s="23"/>
      <c r="D25" s="23"/>
      <c r="E25" s="23"/>
      <c r="F25" s="23"/>
      <c r="G25" s="23"/>
      <c r="H25" s="23"/>
      <c r="I25" s="19"/>
      <c r="J25" s="35"/>
      <c r="K25" s="19"/>
      <c r="L25" s="26"/>
      <c r="M25" s="19"/>
      <c r="N25" s="35"/>
      <c r="O25" s="19"/>
      <c r="P25" s="19"/>
      <c r="Q25" s="26"/>
      <c r="R25" s="21"/>
    </row>
    <row r="26" spans="2:18" ht="15">
      <c r="B26" s="41" t="s">
        <v>37</v>
      </c>
      <c r="C26" s="23">
        <v>29</v>
      </c>
      <c r="D26" s="23">
        <v>28.8</v>
      </c>
      <c r="E26" s="23">
        <v>31</v>
      </c>
      <c r="F26" s="23">
        <v>32.3</v>
      </c>
      <c r="G26" s="23">
        <v>36</v>
      </c>
      <c r="H26" s="23">
        <v>37.5</v>
      </c>
      <c r="I26" s="24">
        <f aca="true" t="shared" si="6" ref="I26:I32">(H26-G26)/G26</f>
        <v>0.041666666666666664</v>
      </c>
      <c r="J26" s="25">
        <v>37</v>
      </c>
      <c r="K26" s="24">
        <f aca="true" t="shared" si="7" ref="K26:K32">(J26-H26)/H26</f>
        <v>-0.013333333333333334</v>
      </c>
      <c r="L26" s="26">
        <v>37</v>
      </c>
      <c r="M26" s="27">
        <f aca="true" t="shared" si="8" ref="M26:M32">(L26-J26)/J26</f>
        <v>0</v>
      </c>
      <c r="N26" s="25">
        <v>37</v>
      </c>
      <c r="O26" s="24">
        <f aca="true" t="shared" si="9" ref="O26:O32">(N26-H26)/H26</f>
        <v>-0.013333333333333334</v>
      </c>
      <c r="P26" s="24"/>
      <c r="Q26" s="28">
        <v>37</v>
      </c>
      <c r="R26" s="27">
        <f aca="true" t="shared" si="10" ref="R26:R32">(Q26-N26)/N26</f>
        <v>0</v>
      </c>
    </row>
    <row r="27" spans="2:18" ht="15">
      <c r="B27" s="42" t="s">
        <v>38</v>
      </c>
      <c r="C27" s="30">
        <v>9</v>
      </c>
      <c r="D27" s="30">
        <v>9</v>
      </c>
      <c r="E27" s="30">
        <v>9</v>
      </c>
      <c r="F27" s="30">
        <v>9</v>
      </c>
      <c r="G27" s="30">
        <v>9</v>
      </c>
      <c r="H27" s="30">
        <v>9</v>
      </c>
      <c r="I27" s="31">
        <f t="shared" si="6"/>
        <v>0</v>
      </c>
      <c r="J27" s="32">
        <v>9</v>
      </c>
      <c r="K27" s="31">
        <f t="shared" si="7"/>
        <v>0</v>
      </c>
      <c r="L27" s="30">
        <v>9</v>
      </c>
      <c r="M27" s="33">
        <f t="shared" si="8"/>
        <v>0</v>
      </c>
      <c r="N27" s="32">
        <v>9</v>
      </c>
      <c r="O27" s="31">
        <f t="shared" si="9"/>
        <v>0</v>
      </c>
      <c r="P27" s="31"/>
      <c r="Q27" s="34">
        <v>9</v>
      </c>
      <c r="R27" s="33">
        <f t="shared" si="10"/>
        <v>0</v>
      </c>
    </row>
    <row r="28" spans="2:18" ht="15">
      <c r="B28" s="22" t="s">
        <v>39</v>
      </c>
      <c r="C28" s="23">
        <v>13.5</v>
      </c>
      <c r="D28" s="23">
        <v>17.9</v>
      </c>
      <c r="E28" s="23">
        <v>30.6</v>
      </c>
      <c r="F28" s="23">
        <v>34.1</v>
      </c>
      <c r="G28" s="23">
        <v>26</v>
      </c>
      <c r="H28" s="23">
        <v>18.2</v>
      </c>
      <c r="I28" s="24">
        <f t="shared" si="6"/>
        <v>-0.30000000000000004</v>
      </c>
      <c r="J28" s="25">
        <v>40.1</v>
      </c>
      <c r="K28" s="24">
        <f t="shared" si="7"/>
        <v>1.2032967032967035</v>
      </c>
      <c r="L28" s="26">
        <v>8</v>
      </c>
      <c r="M28" s="27">
        <f t="shared" si="8"/>
        <v>-0.800498753117207</v>
      </c>
      <c r="N28" s="25">
        <v>30</v>
      </c>
      <c r="O28" s="24">
        <f t="shared" si="9"/>
        <v>0.6483516483516484</v>
      </c>
      <c r="P28" s="24"/>
      <c r="Q28" s="28">
        <v>8</v>
      </c>
      <c r="R28" s="27">
        <f t="shared" si="10"/>
        <v>-0.7333333333333333</v>
      </c>
    </row>
    <row r="29" spans="2:18" ht="15">
      <c r="B29" s="22" t="s">
        <v>40</v>
      </c>
      <c r="C29" s="23">
        <v>61.6</v>
      </c>
      <c r="D29" s="23">
        <v>63.6</v>
      </c>
      <c r="E29" s="23">
        <v>65.4</v>
      </c>
      <c r="F29" s="23">
        <v>58.3</v>
      </c>
      <c r="G29" s="23">
        <v>66.3</v>
      </c>
      <c r="H29" s="23">
        <v>72.5</v>
      </c>
      <c r="I29" s="24">
        <f t="shared" si="6"/>
        <v>0.0935143288084465</v>
      </c>
      <c r="J29" s="25">
        <v>72.2</v>
      </c>
      <c r="K29" s="24">
        <f t="shared" si="7"/>
        <v>-0.00413793103448272</v>
      </c>
      <c r="L29" s="26">
        <v>69.2</v>
      </c>
      <c r="M29" s="27">
        <f t="shared" si="8"/>
        <v>-0.04155124653739612</v>
      </c>
      <c r="N29" s="25">
        <v>71.2</v>
      </c>
      <c r="O29" s="24">
        <f t="shared" si="9"/>
        <v>-0.01793103448275858</v>
      </c>
      <c r="P29" s="24"/>
      <c r="Q29" s="28">
        <v>68.7</v>
      </c>
      <c r="R29" s="27">
        <f t="shared" si="10"/>
        <v>-0.03511235955056179</v>
      </c>
    </row>
    <row r="30" spans="2:18" ht="15">
      <c r="B30" s="29" t="s">
        <v>41</v>
      </c>
      <c r="C30" s="30">
        <v>40.1</v>
      </c>
      <c r="D30" s="30">
        <v>42.9</v>
      </c>
      <c r="E30" s="30">
        <v>42.9</v>
      </c>
      <c r="F30" s="30">
        <v>48.3</v>
      </c>
      <c r="G30" s="30">
        <v>52.3</v>
      </c>
      <c r="H30" s="30">
        <v>48.8</v>
      </c>
      <c r="I30" s="31">
        <f t="shared" si="6"/>
        <v>-0.06692160611854685</v>
      </c>
      <c r="J30" s="32">
        <v>51.6</v>
      </c>
      <c r="K30" s="31">
        <f t="shared" si="7"/>
        <v>0.05737704918032796</v>
      </c>
      <c r="L30" s="30">
        <v>51.6</v>
      </c>
      <c r="M30" s="33">
        <f t="shared" si="8"/>
        <v>0</v>
      </c>
      <c r="N30" s="32">
        <v>51.6</v>
      </c>
      <c r="O30" s="31">
        <f t="shared" si="9"/>
        <v>0.05737704918032796</v>
      </c>
      <c r="P30" s="31"/>
      <c r="Q30" s="34">
        <v>51.6</v>
      </c>
      <c r="R30" s="33">
        <f t="shared" si="10"/>
        <v>0</v>
      </c>
    </row>
    <row r="31" spans="2:18" ht="15">
      <c r="B31" s="22" t="s">
        <v>42</v>
      </c>
      <c r="C31" s="23">
        <v>49.5</v>
      </c>
      <c r="D31" s="23">
        <v>54</v>
      </c>
      <c r="E31" s="23">
        <v>58.1</v>
      </c>
      <c r="F31" s="23">
        <v>61.3</v>
      </c>
      <c r="G31" s="23">
        <v>52.7</v>
      </c>
      <c r="H31" s="23">
        <v>45.2</v>
      </c>
      <c r="I31" s="24">
        <f t="shared" si="6"/>
        <v>-0.14231499051233396</v>
      </c>
      <c r="J31" s="25">
        <v>34.1</v>
      </c>
      <c r="K31" s="24">
        <f t="shared" si="7"/>
        <v>-0.24557522123893807</v>
      </c>
      <c r="L31" s="26">
        <v>34.7</v>
      </c>
      <c r="M31" s="27">
        <f t="shared" si="8"/>
        <v>0.017595307917888603</v>
      </c>
      <c r="N31" s="25">
        <v>34.7</v>
      </c>
      <c r="O31" s="24">
        <f t="shared" si="9"/>
        <v>-0.23230088495575218</v>
      </c>
      <c r="P31" s="24"/>
      <c r="Q31" s="28">
        <v>34.9</v>
      </c>
      <c r="R31" s="27">
        <f t="shared" si="10"/>
        <v>0.005763688760806793</v>
      </c>
    </row>
    <row r="32" spans="2:18" ht="15">
      <c r="B32" s="22" t="s">
        <v>43</v>
      </c>
      <c r="C32" s="23">
        <v>60</v>
      </c>
      <c r="D32" s="23">
        <v>60</v>
      </c>
      <c r="E32" s="23">
        <v>60</v>
      </c>
      <c r="F32" s="23">
        <v>60</v>
      </c>
      <c r="G32" s="23">
        <v>60</v>
      </c>
      <c r="H32" s="23">
        <v>60</v>
      </c>
      <c r="I32" s="24">
        <f t="shared" si="6"/>
        <v>0</v>
      </c>
      <c r="J32" s="25">
        <v>60</v>
      </c>
      <c r="K32" s="24">
        <f t="shared" si="7"/>
        <v>0</v>
      </c>
      <c r="L32" s="26">
        <v>60</v>
      </c>
      <c r="M32" s="27">
        <f t="shared" si="8"/>
        <v>0</v>
      </c>
      <c r="N32" s="25">
        <v>60</v>
      </c>
      <c r="O32" s="24">
        <f t="shared" si="9"/>
        <v>0</v>
      </c>
      <c r="P32" s="24"/>
      <c r="Q32" s="28">
        <v>60</v>
      </c>
      <c r="R32" s="27">
        <f t="shared" si="10"/>
        <v>0</v>
      </c>
    </row>
    <row r="33" spans="3:18" ht="9.75" customHeight="1">
      <c r="C33" s="23"/>
      <c r="D33" s="23"/>
      <c r="E33" s="23"/>
      <c r="F33" s="23"/>
      <c r="G33" s="23"/>
      <c r="H33" s="23"/>
      <c r="I33" s="19"/>
      <c r="J33" s="35"/>
      <c r="K33" s="19"/>
      <c r="L33" s="26"/>
      <c r="M33" s="19"/>
      <c r="N33" s="35"/>
      <c r="O33" s="19"/>
      <c r="P33" s="19"/>
      <c r="Q33" s="26"/>
      <c r="R33" s="21"/>
    </row>
    <row r="34" spans="1:18" ht="15.75">
      <c r="A34" s="36" t="s">
        <v>44</v>
      </c>
      <c r="B34" s="22"/>
      <c r="C34" s="23">
        <f aca="true" t="shared" si="11" ref="C34:H34">SUM(C24:C33)</f>
        <v>367.7</v>
      </c>
      <c r="D34" s="23">
        <f t="shared" si="11"/>
        <v>380.6</v>
      </c>
      <c r="E34" s="26">
        <f t="shared" si="11"/>
        <v>367.20000000000005</v>
      </c>
      <c r="F34" s="26">
        <f t="shared" si="11"/>
        <v>353</v>
      </c>
      <c r="G34" s="26">
        <f t="shared" si="11"/>
        <v>352</v>
      </c>
      <c r="H34" s="26">
        <f t="shared" si="11"/>
        <v>338.4</v>
      </c>
      <c r="I34" s="24">
        <f>(H34-G34)/G34</f>
        <v>-0.0386363636363637</v>
      </c>
      <c r="J34" s="37">
        <f>SUM(J24:J33)</f>
        <v>352.90000000000003</v>
      </c>
      <c r="K34" s="38">
        <f>(J34-H34)/H34</f>
        <v>0.042848699763593553</v>
      </c>
      <c r="L34" s="39">
        <f>SUM(L24:L33)</f>
        <v>318.40000000000003</v>
      </c>
      <c r="M34" s="40">
        <f>(L34-J34)/J34</f>
        <v>-0.09776140549730801</v>
      </c>
      <c r="N34" s="37">
        <f>SUM(N24:N33)</f>
        <v>339.90000000000003</v>
      </c>
      <c r="O34" s="38">
        <f>(N34-H34)/H34</f>
        <v>0.004432624113475346</v>
      </c>
      <c r="P34" s="38"/>
      <c r="Q34" s="39">
        <f>SUM(Q24:Q33)</f>
        <v>316.1</v>
      </c>
      <c r="R34" s="40">
        <f>(Q34-N34)/N34</f>
        <v>-0.07002059429243898</v>
      </c>
    </row>
    <row r="35" spans="3:18" ht="9.75" customHeight="1">
      <c r="C35" s="23"/>
      <c r="D35" s="23"/>
      <c r="E35" s="26"/>
      <c r="F35" s="26"/>
      <c r="G35" s="26"/>
      <c r="H35" s="26"/>
      <c r="I35" s="19"/>
      <c r="J35" s="35"/>
      <c r="K35" s="19"/>
      <c r="L35" s="26"/>
      <c r="M35" s="19"/>
      <c r="N35" s="35"/>
      <c r="O35" s="19"/>
      <c r="P35" s="19"/>
      <c r="Q35" s="26"/>
      <c r="R35" s="21"/>
    </row>
    <row r="36" spans="1:18" ht="17.25">
      <c r="A36" s="43" t="s">
        <v>45</v>
      </c>
      <c r="B36" s="22"/>
      <c r="C36" s="44">
        <f aca="true" t="shared" si="12" ref="C36:H36">C21+C34</f>
        <v>4406.6</v>
      </c>
      <c r="D36" s="44">
        <f t="shared" si="12"/>
        <v>4647.800000000001</v>
      </c>
      <c r="E36" s="44">
        <f t="shared" si="12"/>
        <v>4830.9</v>
      </c>
      <c r="F36" s="44">
        <f t="shared" si="12"/>
        <v>4879.9000000000015</v>
      </c>
      <c r="G36" s="44">
        <f t="shared" si="12"/>
        <v>5096.800000000002</v>
      </c>
      <c r="H36" s="44">
        <f t="shared" si="12"/>
        <v>5114.500000000001</v>
      </c>
      <c r="I36" s="45">
        <f>(H36-G36)/G36</f>
        <v>0.00347276722649484</v>
      </c>
      <c r="J36" s="46">
        <f>J21+J34</f>
        <v>5212.9</v>
      </c>
      <c r="K36" s="47">
        <f>(J36-H36)/H36</f>
        <v>0.01923941734284851</v>
      </c>
      <c r="L36" s="48">
        <f>L21+L34</f>
        <v>5314.3</v>
      </c>
      <c r="M36" s="49">
        <f>(L36-J36)/J36</f>
        <v>0.01945174471023817</v>
      </c>
      <c r="N36" s="46">
        <f>N21+N34</f>
        <v>5192.4</v>
      </c>
      <c r="O36" s="47">
        <f>(N36-H36)/H36</f>
        <v>0.015231205396421687</v>
      </c>
      <c r="P36" s="47"/>
      <c r="Q36" s="48">
        <f>Q21+Q34</f>
        <v>5302.200000000001</v>
      </c>
      <c r="R36" s="49">
        <f>(Q36-N36)/N36</f>
        <v>0.02114629073260941</v>
      </c>
    </row>
    <row r="37" spans="3:18" ht="9.75" customHeight="1">
      <c r="C37" s="23"/>
      <c r="D37" s="23"/>
      <c r="E37" s="23"/>
      <c r="F37" s="23"/>
      <c r="G37" s="23"/>
      <c r="H37" s="23"/>
      <c r="I37" s="19"/>
      <c r="J37" s="50"/>
      <c r="K37" s="19"/>
      <c r="L37" s="26"/>
      <c r="M37" s="19"/>
      <c r="N37" s="35"/>
      <c r="O37" s="19"/>
      <c r="P37" s="19"/>
      <c r="Q37" s="26"/>
      <c r="R37" s="21"/>
    </row>
    <row r="38" spans="1:18" ht="15" customHeight="1">
      <c r="A38" s="36" t="s">
        <v>46</v>
      </c>
      <c r="C38" s="23"/>
      <c r="D38" s="23"/>
      <c r="E38" s="23"/>
      <c r="F38" s="23"/>
      <c r="G38" s="23"/>
      <c r="H38" s="23"/>
      <c r="I38" s="19"/>
      <c r="J38" s="35"/>
      <c r="K38" s="19"/>
      <c r="L38" s="26"/>
      <c r="M38" s="19"/>
      <c r="N38" s="35"/>
      <c r="O38" s="19"/>
      <c r="P38" s="19"/>
      <c r="Q38" s="26"/>
      <c r="R38" s="21"/>
    </row>
    <row r="39" spans="2:18" ht="15">
      <c r="B39" s="1" t="s">
        <v>47</v>
      </c>
      <c r="C39" s="23">
        <v>38.3</v>
      </c>
      <c r="D39" s="23">
        <v>34.8</v>
      </c>
      <c r="E39" s="23">
        <v>34.2</v>
      </c>
      <c r="F39" s="23">
        <v>35.3</v>
      </c>
      <c r="G39" s="23">
        <v>37.1</v>
      </c>
      <c r="H39" s="23">
        <v>34.3</v>
      </c>
      <c r="I39" s="24">
        <f aca="true" t="shared" si="13" ref="I39:I46">(H39-G39)/G39</f>
        <v>-0.07547169811320766</v>
      </c>
      <c r="J39" s="35">
        <v>32.5</v>
      </c>
      <c r="K39" s="24">
        <f>(J39-H39)/H39</f>
        <v>-0.05247813411078709</v>
      </c>
      <c r="L39" s="26">
        <v>33.5</v>
      </c>
      <c r="M39" s="27">
        <f>(L39-J39)/J39</f>
        <v>0.03076923076923077</v>
      </c>
      <c r="N39" s="35">
        <v>32.5</v>
      </c>
      <c r="O39" s="24">
        <f>(N39-H39)/H39</f>
        <v>-0.05247813411078709</v>
      </c>
      <c r="P39" s="24"/>
      <c r="Q39" s="26">
        <v>33.5</v>
      </c>
      <c r="R39" s="27">
        <f>(Q39-N39)/N39</f>
        <v>0.03076923076923077</v>
      </c>
    </row>
    <row r="40" spans="2:18" ht="15">
      <c r="B40" s="1" t="s">
        <v>48</v>
      </c>
      <c r="C40" s="23">
        <v>4.9</v>
      </c>
      <c r="D40" s="23">
        <v>11.4</v>
      </c>
      <c r="E40" s="23">
        <v>5.9</v>
      </c>
      <c r="F40" s="23">
        <v>3.5</v>
      </c>
      <c r="G40" s="23">
        <v>4.5</v>
      </c>
      <c r="H40" s="23">
        <v>74.2</v>
      </c>
      <c r="I40" s="24">
        <f t="shared" si="13"/>
        <v>15.488888888888889</v>
      </c>
      <c r="J40" s="35">
        <v>18.6</v>
      </c>
      <c r="K40" s="24">
        <f>(J40-H40)/H40</f>
        <v>-0.7493261455525606</v>
      </c>
      <c r="L40" s="26">
        <v>5.2</v>
      </c>
      <c r="M40" s="27">
        <f>(L40-J40)/J40</f>
        <v>-0.7204301075268817</v>
      </c>
      <c r="N40" s="35">
        <v>17.8</v>
      </c>
      <c r="O40" s="24">
        <f>(N40-H40)/H40</f>
        <v>-0.7601078167115903</v>
      </c>
      <c r="P40" s="24"/>
      <c r="Q40" s="26">
        <v>5.2</v>
      </c>
      <c r="R40" s="27">
        <f>(Q40-N40)/N40</f>
        <v>-0.7078651685393259</v>
      </c>
    </row>
    <row r="41" spans="3:18" ht="9" customHeight="1">
      <c r="C41" s="23"/>
      <c r="D41" s="23"/>
      <c r="E41" s="23"/>
      <c r="F41" s="23"/>
      <c r="G41" s="23"/>
      <c r="H41" s="23"/>
      <c r="I41" s="19"/>
      <c r="J41" s="35"/>
      <c r="K41" s="19"/>
      <c r="L41" s="26"/>
      <c r="M41" s="19"/>
      <c r="N41" s="35"/>
      <c r="O41" s="19"/>
      <c r="P41" s="19"/>
      <c r="Q41" s="26"/>
      <c r="R41" s="21"/>
    </row>
    <row r="42" spans="1:18" ht="15.75">
      <c r="A42" s="36" t="s">
        <v>49</v>
      </c>
      <c r="C42" s="23">
        <f aca="true" t="shared" si="14" ref="C42:H42">SUM(C39:C41)</f>
        <v>43.199999999999996</v>
      </c>
      <c r="D42" s="23">
        <f t="shared" si="14"/>
        <v>46.199999999999996</v>
      </c>
      <c r="E42" s="23">
        <f t="shared" si="14"/>
        <v>40.1</v>
      </c>
      <c r="F42" s="23">
        <f t="shared" si="14"/>
        <v>38.8</v>
      </c>
      <c r="G42" s="23">
        <f t="shared" si="14"/>
        <v>41.6</v>
      </c>
      <c r="H42" s="23">
        <f t="shared" si="14"/>
        <v>108.5</v>
      </c>
      <c r="I42" s="24">
        <f t="shared" si="13"/>
        <v>1.608173076923077</v>
      </c>
      <c r="J42" s="37">
        <f>SUM(J39:J41)</f>
        <v>51.1</v>
      </c>
      <c r="K42" s="38">
        <f>(J42-H42)/H42</f>
        <v>-0.5290322580645161</v>
      </c>
      <c r="L42" s="39">
        <f>SUM(L39:L41)</f>
        <v>38.7</v>
      </c>
      <c r="M42" s="40">
        <f>(L42-J42)/J42</f>
        <v>-0.24266144814090015</v>
      </c>
      <c r="N42" s="37">
        <f>SUM(N39:N41)</f>
        <v>50.3</v>
      </c>
      <c r="O42" s="38">
        <f>(N42-H42)/H42</f>
        <v>-0.5364055299539171</v>
      </c>
      <c r="P42" s="38"/>
      <c r="Q42" s="39">
        <f>SUM(Q39:Q41)</f>
        <v>38.7</v>
      </c>
      <c r="R42" s="40">
        <f>(Q42-N42)/N42</f>
        <v>-0.23061630218687862</v>
      </c>
    </row>
    <row r="43" spans="1:18" ht="17.25" customHeight="1">
      <c r="A43" s="36"/>
      <c r="C43" s="23"/>
      <c r="D43" s="23"/>
      <c r="E43" s="23"/>
      <c r="F43" s="23"/>
      <c r="G43" s="23"/>
      <c r="H43" s="23"/>
      <c r="I43" s="19"/>
      <c r="J43" s="35"/>
      <c r="K43" s="19"/>
      <c r="L43" s="26"/>
      <c r="M43" s="19"/>
      <c r="N43" s="35"/>
      <c r="O43" s="19"/>
      <c r="P43" s="19"/>
      <c r="Q43" s="26"/>
      <c r="R43" s="21"/>
    </row>
    <row r="44" spans="1:18" ht="17.25">
      <c r="A44" s="18" t="s">
        <v>50</v>
      </c>
      <c r="C44" s="23">
        <f aca="true" t="shared" si="15" ref="C44:H44">C36+C42</f>
        <v>4449.8</v>
      </c>
      <c r="D44" s="23">
        <f t="shared" si="15"/>
        <v>4694.000000000001</v>
      </c>
      <c r="E44" s="23">
        <f t="shared" si="15"/>
        <v>4871</v>
      </c>
      <c r="F44" s="23">
        <f t="shared" si="15"/>
        <v>4918.700000000002</v>
      </c>
      <c r="G44" s="23">
        <f t="shared" si="15"/>
        <v>5138.400000000002</v>
      </c>
      <c r="H44" s="23">
        <f t="shared" si="15"/>
        <v>5223.000000000001</v>
      </c>
      <c r="I44" s="24">
        <f t="shared" si="13"/>
        <v>0.016464269033161782</v>
      </c>
      <c r="J44" s="37">
        <f>J36+J42</f>
        <v>5264</v>
      </c>
      <c r="K44" s="38">
        <f>(J44-H44)/H44</f>
        <v>0.007849894696534384</v>
      </c>
      <c r="L44" s="39">
        <f>L36+L42</f>
        <v>5353</v>
      </c>
      <c r="M44" s="40">
        <f>(L44-J44)/J44</f>
        <v>0.01690729483282675</v>
      </c>
      <c r="N44" s="37">
        <f>N36+N42</f>
        <v>5242.7</v>
      </c>
      <c r="O44" s="38">
        <f>(N44-H44)/H44</f>
        <v>0.0037717786712615172</v>
      </c>
      <c r="P44" s="38"/>
      <c r="Q44" s="39">
        <f>Q36+Q42</f>
        <v>5340.900000000001</v>
      </c>
      <c r="R44" s="40">
        <f>(Q44-N44)/N44</f>
        <v>0.01873080664543093</v>
      </c>
    </row>
    <row r="45" spans="1:18" ht="17.25">
      <c r="A45" s="18"/>
      <c r="C45" s="23"/>
      <c r="D45" s="23"/>
      <c r="E45" s="23"/>
      <c r="F45" s="23"/>
      <c r="G45" s="23"/>
      <c r="H45" s="23"/>
      <c r="I45" s="24"/>
      <c r="J45" s="35"/>
      <c r="K45" s="24"/>
      <c r="L45" s="26"/>
      <c r="M45" s="24"/>
      <c r="N45" s="35"/>
      <c r="O45" s="24"/>
      <c r="P45" s="24"/>
      <c r="Q45" s="26"/>
      <c r="R45" s="27"/>
    </row>
    <row r="46" spans="1:18" ht="15.75">
      <c r="A46" s="51" t="s">
        <v>51</v>
      </c>
      <c r="C46" s="23"/>
      <c r="D46" s="23"/>
      <c r="E46" s="23">
        <v>12.5</v>
      </c>
      <c r="F46" s="23">
        <v>-10.2</v>
      </c>
      <c r="G46" s="23">
        <v>49.4</v>
      </c>
      <c r="H46" s="23">
        <v>-25.3</v>
      </c>
      <c r="I46" s="24">
        <f t="shared" si="13"/>
        <v>-1.5121457489878543</v>
      </c>
      <c r="J46" s="35">
        <v>5</v>
      </c>
      <c r="K46" s="24">
        <f>(J46-H46)/H46</f>
        <v>-1.1976284584980237</v>
      </c>
      <c r="L46" s="26">
        <v>8</v>
      </c>
      <c r="M46" s="27">
        <f>(L46-J46)/J46</f>
        <v>0.6</v>
      </c>
      <c r="N46" s="35">
        <v>7</v>
      </c>
      <c r="O46" s="24">
        <f>(N46-H46)/H46</f>
        <v>-1.2766798418972332</v>
      </c>
      <c r="P46" s="24"/>
      <c r="Q46" s="26">
        <v>8</v>
      </c>
      <c r="R46" s="27">
        <f>(Q46-N46)/N46</f>
        <v>0.14285714285714285</v>
      </c>
    </row>
    <row r="47" spans="1:18" ht="9" customHeight="1">
      <c r="A47" s="36"/>
      <c r="C47" s="23"/>
      <c r="D47" s="23"/>
      <c r="E47" s="23"/>
      <c r="F47" s="23"/>
      <c r="G47" s="23"/>
      <c r="H47" s="23"/>
      <c r="I47" s="19"/>
      <c r="J47" s="35"/>
      <c r="K47" s="19"/>
      <c r="L47" s="26"/>
      <c r="M47" s="19"/>
      <c r="N47" s="35"/>
      <c r="O47" s="19"/>
      <c r="P47" s="19"/>
      <c r="Q47" s="26"/>
      <c r="R47" s="21"/>
    </row>
    <row r="48" spans="1:18" ht="15">
      <c r="A48" s="1" t="s">
        <v>52</v>
      </c>
      <c r="B48" s="52"/>
      <c r="C48" s="23">
        <v>-382.1</v>
      </c>
      <c r="D48" s="23">
        <v>-391.9</v>
      </c>
      <c r="E48" s="23">
        <v>-455.1</v>
      </c>
      <c r="F48" s="23">
        <v>-510.6</v>
      </c>
      <c r="G48" s="23">
        <v>-520.2</v>
      </c>
      <c r="H48" s="23">
        <v>-550.7</v>
      </c>
      <c r="I48" s="24">
        <f>(H48-G48)/G48</f>
        <v>0.058631295655517106</v>
      </c>
      <c r="J48" s="25">
        <v>-574.9</v>
      </c>
      <c r="K48" s="24">
        <f>(J48-H48)/H48</f>
        <v>0.04394407118213171</v>
      </c>
      <c r="L48" s="26">
        <v>-608.4</v>
      </c>
      <c r="M48" s="27">
        <f>(L48-J48)/J48</f>
        <v>0.058271003652809183</v>
      </c>
      <c r="N48" s="25">
        <v>-577</v>
      </c>
      <c r="O48" s="24">
        <f>(N48-H48)/H48</f>
        <v>0.047757399673143186</v>
      </c>
      <c r="P48" s="24"/>
      <c r="Q48" s="28">
        <v>-604.3</v>
      </c>
      <c r="R48" s="27">
        <f>(Q48-N48)/N48</f>
        <v>0.047313691507798884</v>
      </c>
    </row>
    <row r="49" spans="10:18" ht="9.75" customHeight="1">
      <c r="J49" s="53"/>
      <c r="K49" s="19"/>
      <c r="L49" s="26"/>
      <c r="M49" s="19"/>
      <c r="N49" s="20"/>
      <c r="O49" s="19"/>
      <c r="P49" s="19"/>
      <c r="Q49" s="19"/>
      <c r="R49" s="21"/>
    </row>
    <row r="50" spans="1:18" ht="16.5" thickBot="1">
      <c r="A50" s="36" t="s">
        <v>53</v>
      </c>
      <c r="B50" s="52"/>
      <c r="C50" s="23">
        <f>C44+C48</f>
        <v>4067.7000000000003</v>
      </c>
      <c r="D50" s="23">
        <f>D44+D48</f>
        <v>4302.100000000001</v>
      </c>
      <c r="E50" s="23">
        <f>SUM(E44:E49)</f>
        <v>4428.4</v>
      </c>
      <c r="F50" s="23">
        <f>SUM(F44:F49)</f>
        <v>4397.9000000000015</v>
      </c>
      <c r="G50" s="23">
        <f>SUM(G44:G49)</f>
        <v>4667.600000000002</v>
      </c>
      <c r="H50" s="23">
        <f>SUM(H44:H49)</f>
        <v>4647.000000000001</v>
      </c>
      <c r="I50" s="24">
        <f>(H50-G50)/G50</f>
        <v>-0.004413403033679249</v>
      </c>
      <c r="J50" s="54">
        <f>SUM(J44:J49)</f>
        <v>4694.1</v>
      </c>
      <c r="K50" s="55">
        <f>(J50-H50)/H50</f>
        <v>0.01013557133634591</v>
      </c>
      <c r="L50" s="56">
        <f>SUM(L44:L49)</f>
        <v>4752.6</v>
      </c>
      <c r="M50" s="57">
        <f>(L50-J50)/J50</f>
        <v>0.012462452866364158</v>
      </c>
      <c r="N50" s="54">
        <f>SUM(N44:N49)</f>
        <v>4672.7</v>
      </c>
      <c r="O50" s="55">
        <f>(N50-H50)/H50</f>
        <v>0.005530449752528277</v>
      </c>
      <c r="P50" s="55"/>
      <c r="Q50" s="56">
        <f>SUM(Q44:Q49)</f>
        <v>4744.6</v>
      </c>
      <c r="R50" s="58">
        <f>(Q50-N50)/N50</f>
        <v>0.015387249341922347</v>
      </c>
    </row>
    <row r="51" spans="10:18" ht="9.75" customHeight="1" thickTop="1">
      <c r="J51" s="59"/>
      <c r="K51" s="19"/>
      <c r="L51" s="26"/>
      <c r="M51" s="19"/>
      <c r="N51" s="20"/>
      <c r="O51" s="19"/>
      <c r="P51" s="19"/>
      <c r="Q51" s="19"/>
      <c r="R51" s="21"/>
    </row>
    <row r="52" spans="1:18" ht="15.75" thickBot="1">
      <c r="A52" s="52" t="s">
        <v>54</v>
      </c>
      <c r="J52" s="20"/>
      <c r="K52" s="19"/>
      <c r="L52" s="26"/>
      <c r="M52" s="19"/>
      <c r="N52" s="20"/>
      <c r="O52" s="19"/>
      <c r="P52" s="19"/>
      <c r="Q52" s="19"/>
      <c r="R52" s="21"/>
    </row>
    <row r="53" spans="2:18" ht="15.75" thickBot="1">
      <c r="B53" s="52" t="s">
        <v>55</v>
      </c>
      <c r="C53" s="19">
        <v>46.6</v>
      </c>
      <c r="D53" s="19">
        <v>69.6</v>
      </c>
      <c r="E53" s="19">
        <v>85.1</v>
      </c>
      <c r="F53" s="19">
        <v>103.4</v>
      </c>
      <c r="G53" s="19">
        <v>123.9</v>
      </c>
      <c r="H53" s="19">
        <v>131.4</v>
      </c>
      <c r="I53" s="24">
        <f>(H53-G53)/G53</f>
        <v>0.06053268765133172</v>
      </c>
      <c r="J53" s="60">
        <v>141.3</v>
      </c>
      <c r="K53" s="61">
        <f>(J53-H53)/H53</f>
        <v>0.0753424657534247</v>
      </c>
      <c r="L53" s="62">
        <v>147.6</v>
      </c>
      <c r="M53" s="63">
        <f>(L53-J53)/J53</f>
        <v>0.044585987261146376</v>
      </c>
      <c r="N53" s="64">
        <v>141.3</v>
      </c>
      <c r="O53" s="61">
        <f>(N53-H53)/H53</f>
        <v>0.0753424657534247</v>
      </c>
      <c r="P53" s="61"/>
      <c r="Q53" s="65">
        <v>147.6</v>
      </c>
      <c r="R53" s="63">
        <f>(Q53-N53)/N53</f>
        <v>0.044585987261146376</v>
      </c>
    </row>
    <row r="54" spans="1:12" ht="15">
      <c r="A54" s="52" t="s">
        <v>56</v>
      </c>
      <c r="L54" s="23"/>
    </row>
    <row r="55" spans="1:18" ht="15">
      <c r="A55" s="52"/>
      <c r="E55" s="66"/>
      <c r="F55" s="67"/>
      <c r="G55" s="68" t="s">
        <v>57</v>
      </c>
      <c r="H55" s="67"/>
      <c r="I55" s="67"/>
      <c r="J55" s="67"/>
      <c r="K55" s="67"/>
      <c r="L55" s="69"/>
      <c r="M55" s="67"/>
      <c r="N55" s="67"/>
      <c r="O55" s="67"/>
      <c r="P55" s="67"/>
      <c r="Q55" s="67"/>
      <c r="R55" s="70"/>
    </row>
    <row r="56" spans="1:18" ht="15">
      <c r="A56" s="52"/>
      <c r="E56" s="71"/>
      <c r="F56" s="72"/>
      <c r="G56" s="73" t="s">
        <v>58</v>
      </c>
      <c r="H56" s="74">
        <v>15</v>
      </c>
      <c r="I56" s="19"/>
      <c r="J56" s="74">
        <v>15</v>
      </c>
      <c r="K56" s="19"/>
      <c r="L56" s="74">
        <v>15</v>
      </c>
      <c r="M56" s="19"/>
      <c r="N56" s="74">
        <v>15</v>
      </c>
      <c r="O56" s="74"/>
      <c r="P56" s="74"/>
      <c r="Q56" s="74">
        <v>15</v>
      </c>
      <c r="R56" s="75"/>
    </row>
    <row r="57" spans="5:18" ht="15">
      <c r="E57" s="76"/>
      <c r="F57" s="77"/>
      <c r="G57" s="73" t="s">
        <v>59</v>
      </c>
      <c r="H57" s="74">
        <v>5</v>
      </c>
      <c r="I57" s="19"/>
      <c r="J57" s="74">
        <v>5</v>
      </c>
      <c r="K57" s="19"/>
      <c r="L57" s="74">
        <v>5</v>
      </c>
      <c r="M57" s="19"/>
      <c r="N57" s="74">
        <v>5</v>
      </c>
      <c r="O57" s="74"/>
      <c r="P57" s="74"/>
      <c r="Q57" s="74">
        <v>5</v>
      </c>
      <c r="R57" s="75"/>
    </row>
    <row r="58" spans="5:18" ht="15">
      <c r="E58" s="76"/>
      <c r="F58" s="77"/>
      <c r="G58" s="73" t="s">
        <v>60</v>
      </c>
      <c r="H58" s="74">
        <v>0</v>
      </c>
      <c r="I58" s="19"/>
      <c r="J58" s="74">
        <v>80</v>
      </c>
      <c r="K58" s="19"/>
      <c r="L58" s="74">
        <v>75</v>
      </c>
      <c r="M58" s="19"/>
      <c r="N58" s="74">
        <v>80</v>
      </c>
      <c r="O58" s="74"/>
      <c r="P58" s="74"/>
      <c r="Q58" s="74">
        <v>75</v>
      </c>
      <c r="R58" s="75"/>
    </row>
    <row r="59" spans="5:18" ht="15">
      <c r="E59" s="76"/>
      <c r="F59" s="77"/>
      <c r="G59" s="73" t="s">
        <v>61</v>
      </c>
      <c r="H59" s="78">
        <v>111.4</v>
      </c>
      <c r="I59" s="19"/>
      <c r="J59" s="78">
        <v>41.3</v>
      </c>
      <c r="K59" s="19"/>
      <c r="L59" s="78">
        <v>52.6</v>
      </c>
      <c r="M59" s="19"/>
      <c r="N59" s="78">
        <v>41.3</v>
      </c>
      <c r="O59" s="74"/>
      <c r="P59" s="74"/>
      <c r="Q59" s="78">
        <v>52.6</v>
      </c>
      <c r="R59" s="75"/>
    </row>
    <row r="60" spans="5:18" ht="15">
      <c r="E60" s="79"/>
      <c r="F60" s="80"/>
      <c r="G60" s="81" t="s">
        <v>62</v>
      </c>
      <c r="H60" s="82">
        <f>SUM(H56:H59)</f>
        <v>131.4</v>
      </c>
      <c r="I60" s="83"/>
      <c r="J60" s="82">
        <f>SUM(J56:J59)</f>
        <v>141.3</v>
      </c>
      <c r="K60" s="83"/>
      <c r="L60" s="82">
        <f>SUM(L56:L59)</f>
        <v>147.6</v>
      </c>
      <c r="M60" s="83"/>
      <c r="N60" s="82">
        <f>SUM(N56:N59)</f>
        <v>141.3</v>
      </c>
      <c r="O60" s="82"/>
      <c r="P60" s="82"/>
      <c r="Q60" s="82">
        <f>SUM(Q56:Q59)</f>
        <v>147.6</v>
      </c>
      <c r="R60" s="84"/>
    </row>
    <row r="61" spans="5:18" ht="15">
      <c r="E61"/>
      <c r="F61"/>
      <c r="L61" s="23"/>
      <c r="N61" s="85"/>
      <c r="O61" s="85"/>
      <c r="P61" s="85"/>
      <c r="Q61" s="85"/>
      <c r="R61" s="85"/>
    </row>
  </sheetData>
  <mergeCells count="3">
    <mergeCell ref="A1:R1"/>
    <mergeCell ref="A2:R2"/>
    <mergeCell ref="A3:R3"/>
  </mergeCells>
  <printOptions horizontalCentered="1"/>
  <pageMargins left="0.25" right="0.25" top="0.5" bottom="0.5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molly Ramsey</cp:lastModifiedBy>
  <cp:lastPrinted>2001-12-10T16:11:41Z</cp:lastPrinted>
  <dcterms:created xsi:type="dcterms:W3CDTF">2001-12-10T16:10:08Z</dcterms:created>
  <dcterms:modified xsi:type="dcterms:W3CDTF">2001-12-10T16:45:11Z</dcterms:modified>
  <cp:category/>
  <cp:version/>
  <cp:contentType/>
  <cp:contentStatus/>
</cp:coreProperties>
</file>