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<sst xmlns="http://schemas.openxmlformats.org/spreadsheetml/2006/main" count="83" uniqueCount="63">
  <si>
    <t>REVENUE ESTIMATING CONFERENCE</t>
  </si>
  <si>
    <t>ESTIMATE OF GENERAL FUND RECEIPTS</t>
  </si>
  <si>
    <t>% Change</t>
  </si>
  <si>
    <t>12/00 REC</t>
  </si>
  <si>
    <t>03/01 REC</t>
  </si>
  <si>
    <t>FY 96</t>
  </si>
  <si>
    <t>FY 97</t>
  </si>
  <si>
    <t>FY 98</t>
  </si>
  <si>
    <t>FY 99</t>
  </si>
  <si>
    <t>FY 00</t>
  </si>
  <si>
    <t>FY 00 Act vs.</t>
  </si>
  <si>
    <t>FY 01</t>
  </si>
  <si>
    <t>FY 01 Est vs.</t>
  </si>
  <si>
    <t>FY 02</t>
  </si>
  <si>
    <t>FY 02 Est vs.</t>
  </si>
  <si>
    <t>ACTUAL</t>
  </si>
  <si>
    <t>FY 99 Act</t>
  </si>
  <si>
    <t>ESTIMATE</t>
  </si>
  <si>
    <t>FY 00 Est</t>
  </si>
  <si>
    <t>FY 01 Est</t>
  </si>
  <si>
    <t>TAX RECEIPTS</t>
  </si>
  <si>
    <t>Personal Inc. Tax</t>
  </si>
  <si>
    <t>Sales Tax</t>
  </si>
  <si>
    <t>Use Tax</t>
  </si>
  <si>
    <t>Corporation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</si>
  <si>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</si>
  <si>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</si>
  <si>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</si>
  <si>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</si>
  <si>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</si>
  <si>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</si>
  <si>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</si>
  <si>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</si>
  <si>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</si>
  <si>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</si>
  <si>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Transfers</t>
  </si>
  <si>
    <t xml:space="preserve">  A. Profits</t>
  </si>
  <si>
    <t xml:space="preserve">  B. 7% Gross Revenue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</si>
  <si>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</si>
  <si>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</si>
  <si>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</si>
  <si>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</si>
  <si>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</si>
  <si>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</si>
  <si>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</si>
  <si>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</si>
  <si>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</si>
  <si>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Transfers*</t>
  </si>
  <si>
    <t>Total Transfers</t>
  </si>
  <si>
    <t>Total Receipts and Transfers</t>
  </si>
  <si>
    <t>Net Receipts</t>
  </si>
  <si>
    <t>Estimated Gambling Revenues Transfered</t>
  </si>
  <si>
    <t>* FY2001 includes $64.6 million in Tobacco Settlement funds.</t>
  </si>
  <si>
    <t>07/01 REC</t>
  </si>
  <si>
    <t>Refunds**</t>
  </si>
  <si>
    <t>** FY2001 refunds is an estimate</t>
  </si>
  <si>
    <t>To Other Funds***</t>
  </si>
  <si>
    <t>*** Allocation to Other Funds</t>
  </si>
  <si>
    <t>Allocation to Vision Iowa</t>
  </si>
  <si>
    <t>Allocation to School Infrastructure</t>
  </si>
  <si>
    <t>Allocation to Healthy Iowans</t>
  </si>
  <si>
    <t>Remaining Funds to RIIF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</si>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</sst>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#,##0.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sz val="10"/>
      <name val="Univers"/>
      <family val="2"/>
    </font>
    <font>
      <sz val="8"/>
      <name val="Univers"/>
      <family val="2"/>
    </font>
    <font>
      <u val="single"/>
      <sz val="10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6" xfId="0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" fillId="0" borderId="20" xfId="0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8" width="10.28125" style="1" customWidth="1"/>
    <col min="9" max="9" width="10.7109375" style="1" customWidth="1"/>
    <col min="10" max="10" width="12.7109375" style="1" hidden="1" customWidth="1"/>
    <col min="11" max="11" width="10.7109375" style="1" hidden="1" customWidth="1"/>
    <col min="12" max="12" width="12.8515625" style="1" bestFit="1" customWidth="1"/>
    <col min="13" max="13" width="10.7109375" style="1" customWidth="1"/>
    <col min="14" max="14" width="12.57421875" style="1" hidden="1" customWidth="1"/>
    <col min="15" max="15" width="11.57421875" style="1" hidden="1" customWidth="1"/>
    <col min="16" max="16" width="12.57421875" style="1" customWidth="1"/>
    <col min="17" max="17" width="11.57421875" style="1" customWidth="1"/>
    <col min="18" max="21" width="12.7109375" style="1" customWidth="1"/>
    <col min="22" max="16384" width="9.140625" style="1" customWidth="1"/>
  </cols>
  <sheetData>
    <row r="1" spans="1:17" ht="1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74">
        <v>37102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ht="15.75" thickBot="1"/>
    <row r="5" spans="9:17" ht="15">
      <c r="I5" s="2" t="s">
        <v>2</v>
      </c>
      <c r="J5" s="3" t="s">
        <v>3</v>
      </c>
      <c r="K5" s="4" t="s">
        <v>2</v>
      </c>
      <c r="L5" s="3" t="s">
        <v>4</v>
      </c>
      <c r="M5" s="5" t="s">
        <v>2</v>
      </c>
      <c r="N5" s="3" t="s">
        <v>4</v>
      </c>
      <c r="O5" s="4" t="s">
        <v>2</v>
      </c>
      <c r="P5" s="3" t="s">
        <v>53</v>
      </c>
      <c r="Q5" s="5" t="s">
        <v>2</v>
      </c>
    </row>
    <row r="6" spans="3:17" ht="15"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11</v>
      </c>
      <c r="I6" s="7" t="s">
        <v>10</v>
      </c>
      <c r="J6" s="8" t="s">
        <v>11</v>
      </c>
      <c r="K6" s="7" t="s">
        <v>12</v>
      </c>
      <c r="L6" s="8" t="s">
        <v>13</v>
      </c>
      <c r="M6" s="9" t="s">
        <v>14</v>
      </c>
      <c r="N6" s="8" t="s">
        <v>11</v>
      </c>
      <c r="O6" s="7" t="s">
        <v>12</v>
      </c>
      <c r="P6" s="8" t="s">
        <v>13</v>
      </c>
      <c r="Q6" s="9" t="s">
        <v>14</v>
      </c>
    </row>
    <row r="7" spans="3:17" ht="15"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1" t="s">
        <v>16</v>
      </c>
      <c r="J7" s="12" t="s">
        <v>17</v>
      </c>
      <c r="K7" s="11" t="s">
        <v>18</v>
      </c>
      <c r="L7" s="12" t="s">
        <v>17</v>
      </c>
      <c r="M7" s="13" t="s">
        <v>19</v>
      </c>
      <c r="N7" s="12" t="s">
        <v>17</v>
      </c>
      <c r="O7" s="11" t="s">
        <v>18</v>
      </c>
      <c r="P7" s="12" t="s">
        <v>17</v>
      </c>
      <c r="Q7" s="13" t="s">
        <v>19</v>
      </c>
    </row>
    <row r="8" spans="1:17" ht="17.25">
      <c r="A8" s="14" t="s">
        <v>20</v>
      </c>
      <c r="C8" s="15"/>
      <c r="D8" s="15"/>
      <c r="E8" s="15"/>
      <c r="F8" s="15"/>
      <c r="G8" s="15"/>
      <c r="H8" s="15"/>
      <c r="I8" s="15"/>
      <c r="J8" s="16"/>
      <c r="K8" s="15"/>
      <c r="L8" s="16"/>
      <c r="M8" s="15"/>
      <c r="N8" s="16"/>
      <c r="O8" s="15"/>
      <c r="P8" s="16"/>
      <c r="Q8" s="17"/>
    </row>
    <row r="9" spans="2:17" ht="15">
      <c r="B9" s="18" t="s">
        <v>21</v>
      </c>
      <c r="C9" s="19">
        <v>2000.9</v>
      </c>
      <c r="D9" s="19">
        <v>2123.2</v>
      </c>
      <c r="E9" s="19">
        <v>2288.4</v>
      </c>
      <c r="F9" s="19">
        <v>2233.7</v>
      </c>
      <c r="G9" s="19">
        <v>2375.9</v>
      </c>
      <c r="H9" s="19">
        <v>2426.6</v>
      </c>
      <c r="I9" s="20">
        <f>(H9-G9)/G9</f>
        <v>0.021339281956311216</v>
      </c>
      <c r="J9" s="21">
        <v>2523.9</v>
      </c>
      <c r="K9" s="20">
        <f>(J9-H9)/H9</f>
        <v>0.040097255419105</v>
      </c>
      <c r="L9" s="21">
        <v>2565.3</v>
      </c>
      <c r="M9" s="22">
        <f>(L9-J9)/J9</f>
        <v>0.01640318554617857</v>
      </c>
      <c r="N9" s="21">
        <v>2421.5</v>
      </c>
      <c r="O9" s="20">
        <f>(N9-H9)/H9</f>
        <v>-0.0021017060908266336</v>
      </c>
      <c r="P9" s="21">
        <v>2560.2</v>
      </c>
      <c r="Q9" s="22">
        <f>(P9-H9)/H9</f>
        <v>0.05505645759498884</v>
      </c>
    </row>
    <row r="10" spans="1:17" ht="15">
      <c r="A10" s="15"/>
      <c r="B10" s="23" t="s">
        <v>22</v>
      </c>
      <c r="C10" s="24">
        <v>1213</v>
      </c>
      <c r="D10" s="24">
        <v>1237.3</v>
      </c>
      <c r="E10" s="24">
        <v>1271.8</v>
      </c>
      <c r="F10" s="24">
        <v>1377.5</v>
      </c>
      <c r="G10" s="24">
        <v>1416.6</v>
      </c>
      <c r="H10" s="24">
        <v>1441.7</v>
      </c>
      <c r="I10" s="25">
        <f aca="true" t="shared" si="0" ref="I10:I21">(H10-G10)/G10</f>
        <v>0.017718480869688084</v>
      </c>
      <c r="J10" s="26">
        <v>1469</v>
      </c>
      <c r="K10" s="25">
        <f aca="true" t="shared" si="1" ref="K10:K21">(J10-H10)/H10</f>
        <v>0.018935978358881844</v>
      </c>
      <c r="L10" s="26">
        <v>1500</v>
      </c>
      <c r="M10" s="27">
        <f aca="true" t="shared" si="2" ref="M10:M21">(L10-J10)/J10</f>
        <v>0.02110279101429544</v>
      </c>
      <c r="N10" s="26">
        <v>1448.4</v>
      </c>
      <c r="O10" s="25">
        <f aca="true" t="shared" si="3" ref="O10:O21">(N10-H10)/H10</f>
        <v>0.0046472913921065725</v>
      </c>
      <c r="P10" s="26">
        <v>1512.9</v>
      </c>
      <c r="Q10" s="27">
        <f aca="true" t="shared" si="4" ref="Q10:Q21">(P10-H10)/H10</f>
        <v>0.04938614136089342</v>
      </c>
    </row>
    <row r="11" spans="2:17" ht="15">
      <c r="B11" s="18" t="s">
        <v>23</v>
      </c>
      <c r="C11" s="19">
        <v>207.9</v>
      </c>
      <c r="D11" s="19">
        <v>223</v>
      </c>
      <c r="E11" s="19">
        <v>243</v>
      </c>
      <c r="F11" s="19">
        <v>242.7</v>
      </c>
      <c r="G11" s="19">
        <v>246.8</v>
      </c>
      <c r="H11" s="19">
        <v>249.4</v>
      </c>
      <c r="I11" s="20">
        <f t="shared" si="0"/>
        <v>0.010534846029173397</v>
      </c>
      <c r="J11" s="21">
        <v>253</v>
      </c>
      <c r="K11" s="20">
        <f t="shared" si="1"/>
        <v>0.014434643143544484</v>
      </c>
      <c r="L11" s="21">
        <v>260.2</v>
      </c>
      <c r="M11" s="22">
        <f t="shared" si="2"/>
        <v>0.02845849802371537</v>
      </c>
      <c r="N11" s="21">
        <v>249</v>
      </c>
      <c r="O11" s="20">
        <f t="shared" si="3"/>
        <v>-0.0016038492381716346</v>
      </c>
      <c r="P11" s="21">
        <v>259.1</v>
      </c>
      <c r="Q11" s="22">
        <f t="shared" si="4"/>
        <v>0.03889334402566166</v>
      </c>
    </row>
    <row r="12" spans="2:17" ht="15">
      <c r="B12" s="18" t="s">
        <v>24</v>
      </c>
      <c r="C12" s="19">
        <v>277.6</v>
      </c>
      <c r="D12" s="19">
        <v>318.8</v>
      </c>
      <c r="E12" s="19">
        <v>290.7</v>
      </c>
      <c r="F12" s="19">
        <v>321.8</v>
      </c>
      <c r="G12" s="19">
        <v>326.1</v>
      </c>
      <c r="H12" s="19">
        <v>284.8</v>
      </c>
      <c r="I12" s="20">
        <f t="shared" si="0"/>
        <v>-0.12664826740263727</v>
      </c>
      <c r="J12" s="21">
        <v>319.6</v>
      </c>
      <c r="K12" s="20">
        <f t="shared" si="1"/>
        <v>0.12219101123595509</v>
      </c>
      <c r="L12" s="21">
        <v>323.2</v>
      </c>
      <c r="M12" s="22">
        <f t="shared" si="2"/>
        <v>0.011264080100125048</v>
      </c>
      <c r="N12" s="21">
        <v>308.9</v>
      </c>
      <c r="O12" s="20">
        <f t="shared" si="3"/>
        <v>0.08462078651685381</v>
      </c>
      <c r="P12" s="21">
        <v>275.7</v>
      </c>
      <c r="Q12" s="22">
        <f t="shared" si="4"/>
        <v>-0.031952247191011314</v>
      </c>
    </row>
    <row r="13" spans="1:17" ht="15">
      <c r="A13" s="15"/>
      <c r="B13" s="23" t="s">
        <v>25</v>
      </c>
      <c r="C13" s="24">
        <v>95.9</v>
      </c>
      <c r="D13" s="24">
        <v>109.3</v>
      </c>
      <c r="E13" s="24">
        <v>109.8</v>
      </c>
      <c r="F13" s="24">
        <v>90.1</v>
      </c>
      <c r="G13" s="24">
        <v>114.8</v>
      </c>
      <c r="H13" s="24">
        <v>104.6</v>
      </c>
      <c r="I13" s="27">
        <f t="shared" si="0"/>
        <v>-0.08885017421602791</v>
      </c>
      <c r="J13" s="26">
        <v>103.1</v>
      </c>
      <c r="K13" s="25">
        <f t="shared" si="1"/>
        <v>-0.01434034416826004</v>
      </c>
      <c r="L13" s="26">
        <v>103.6</v>
      </c>
      <c r="M13" s="27">
        <f t="shared" si="2"/>
        <v>0.004849660523763337</v>
      </c>
      <c r="N13" s="26">
        <v>103.1</v>
      </c>
      <c r="O13" s="25">
        <f t="shared" si="3"/>
        <v>-0.01434034416826004</v>
      </c>
      <c r="P13" s="26">
        <v>111.9</v>
      </c>
      <c r="Q13" s="27">
        <f t="shared" si="4"/>
        <v>0.06978967495219897</v>
      </c>
    </row>
    <row r="14" spans="2:17" ht="15">
      <c r="B14" s="18" t="s">
        <v>26</v>
      </c>
      <c r="C14" s="19">
        <v>104.2</v>
      </c>
      <c r="D14" s="19">
        <v>106</v>
      </c>
      <c r="E14" s="19">
        <v>108.9</v>
      </c>
      <c r="F14" s="19">
        <v>114.3</v>
      </c>
      <c r="G14" s="19">
        <v>120.2</v>
      </c>
      <c r="H14" s="19">
        <v>126.6</v>
      </c>
      <c r="I14" s="20">
        <f t="shared" si="0"/>
        <v>0.053244592346089775</v>
      </c>
      <c r="J14" s="21">
        <v>122</v>
      </c>
      <c r="K14" s="20">
        <f t="shared" si="1"/>
        <v>-0.036334913112164254</v>
      </c>
      <c r="L14" s="21">
        <v>130.4</v>
      </c>
      <c r="M14" s="22">
        <f t="shared" si="2"/>
        <v>0.06885245901639349</v>
      </c>
      <c r="N14" s="21">
        <v>123.2</v>
      </c>
      <c r="O14" s="20">
        <f t="shared" si="3"/>
        <v>-0.02685624012638224</v>
      </c>
      <c r="P14" s="21">
        <v>132.9</v>
      </c>
      <c r="Q14" s="22">
        <f t="shared" si="4"/>
        <v>0.04976303317535554</v>
      </c>
    </row>
    <row r="15" spans="2:17" ht="15">
      <c r="B15" s="18" t="s">
        <v>27</v>
      </c>
      <c r="C15" s="19">
        <v>94.1</v>
      </c>
      <c r="D15" s="19">
        <v>94.6</v>
      </c>
      <c r="E15" s="19">
        <v>94.6</v>
      </c>
      <c r="F15" s="19">
        <v>92.3</v>
      </c>
      <c r="G15" s="19">
        <v>91.1</v>
      </c>
      <c r="H15" s="19">
        <v>89.6</v>
      </c>
      <c r="I15" s="20">
        <f t="shared" si="0"/>
        <v>-0.01646542261251372</v>
      </c>
      <c r="J15" s="21">
        <v>90.5</v>
      </c>
      <c r="K15" s="20">
        <f t="shared" si="1"/>
        <v>0.010044642857142922</v>
      </c>
      <c r="L15" s="21">
        <v>87.2</v>
      </c>
      <c r="M15" s="22">
        <f t="shared" si="2"/>
        <v>-0.03646408839779002</v>
      </c>
      <c r="N15" s="21">
        <v>90.5</v>
      </c>
      <c r="O15" s="20">
        <f t="shared" si="3"/>
        <v>0.010044642857142922</v>
      </c>
      <c r="P15" s="21">
        <v>87.2</v>
      </c>
      <c r="Q15" s="22">
        <f t="shared" si="4"/>
        <v>-0.02678571428571419</v>
      </c>
    </row>
    <row r="16" spans="2:17" ht="15">
      <c r="B16" s="23" t="s">
        <v>28</v>
      </c>
      <c r="C16" s="24">
        <v>5.3</v>
      </c>
      <c r="D16" s="24">
        <v>5.7</v>
      </c>
      <c r="E16" s="24">
        <v>6.1</v>
      </c>
      <c r="F16" s="24">
        <v>6.5</v>
      </c>
      <c r="G16" s="24">
        <v>6.6</v>
      </c>
      <c r="H16" s="24">
        <v>6.7</v>
      </c>
      <c r="I16" s="27">
        <f t="shared" si="0"/>
        <v>0.015151515151515233</v>
      </c>
      <c r="J16" s="26">
        <v>7.2</v>
      </c>
      <c r="K16" s="25">
        <f t="shared" si="1"/>
        <v>0.07462686567164178</v>
      </c>
      <c r="L16" s="26">
        <v>7.2</v>
      </c>
      <c r="M16" s="27">
        <f t="shared" si="2"/>
        <v>0</v>
      </c>
      <c r="N16" s="26">
        <v>7.2</v>
      </c>
      <c r="O16" s="25">
        <f t="shared" si="3"/>
        <v>0.07462686567164178</v>
      </c>
      <c r="P16" s="26">
        <v>6.6</v>
      </c>
      <c r="Q16" s="27">
        <f t="shared" si="4"/>
        <v>-0.014925373134328438</v>
      </c>
    </row>
    <row r="17" spans="2:17" ht="15">
      <c r="B17" s="18" t="s">
        <v>29</v>
      </c>
      <c r="C17" s="19">
        <v>12.6</v>
      </c>
      <c r="D17" s="19">
        <v>12.5</v>
      </c>
      <c r="E17" s="19">
        <v>12.7</v>
      </c>
      <c r="F17" s="19">
        <v>13.1</v>
      </c>
      <c r="G17" s="19">
        <v>13.6</v>
      </c>
      <c r="H17" s="19">
        <v>13.6</v>
      </c>
      <c r="I17" s="20">
        <f t="shared" si="0"/>
        <v>0</v>
      </c>
      <c r="J17" s="21">
        <v>13.8</v>
      </c>
      <c r="K17" s="20">
        <f t="shared" si="1"/>
        <v>0.014705882352941256</v>
      </c>
      <c r="L17" s="21">
        <v>14.1</v>
      </c>
      <c r="M17" s="22">
        <f t="shared" si="2"/>
        <v>0.021739130434782532</v>
      </c>
      <c r="N17" s="21">
        <v>13.8</v>
      </c>
      <c r="O17" s="20">
        <f t="shared" si="3"/>
        <v>0.014705882352941256</v>
      </c>
      <c r="P17" s="21">
        <v>13.7</v>
      </c>
      <c r="Q17" s="22">
        <f t="shared" si="4"/>
        <v>0.007352941176470562</v>
      </c>
    </row>
    <row r="18" spans="2:17" ht="15">
      <c r="B18" s="18" t="s">
        <v>30</v>
      </c>
      <c r="C18" s="19">
        <v>26.5</v>
      </c>
      <c r="D18" s="19">
        <v>35.6</v>
      </c>
      <c r="E18" s="19">
        <v>36.4</v>
      </c>
      <c r="F18" s="19">
        <v>33.8</v>
      </c>
      <c r="G18" s="19">
        <v>31.8</v>
      </c>
      <c r="H18" s="19">
        <v>31.2</v>
      </c>
      <c r="I18" s="20">
        <f t="shared" si="0"/>
        <v>-0.01886792452830193</v>
      </c>
      <c r="J18" s="21">
        <v>31.9</v>
      </c>
      <c r="K18" s="20">
        <f t="shared" si="1"/>
        <v>0.022435897435897415</v>
      </c>
      <c r="L18" s="21">
        <v>31.9</v>
      </c>
      <c r="M18" s="22">
        <f t="shared" si="2"/>
        <v>0</v>
      </c>
      <c r="N18" s="21">
        <v>31.9</v>
      </c>
      <c r="O18" s="20">
        <f t="shared" si="3"/>
        <v>0.022435897435897415</v>
      </c>
      <c r="P18" s="21">
        <v>32.1</v>
      </c>
      <c r="Q18" s="22">
        <f t="shared" si="4"/>
        <v>0.028846153846153914</v>
      </c>
    </row>
    <row r="19" spans="2:17" ht="15">
      <c r="B19" s="18" t="s">
        <v>31</v>
      </c>
      <c r="C19" s="19">
        <v>0.9</v>
      </c>
      <c r="D19" s="19">
        <v>1.2</v>
      </c>
      <c r="E19" s="19">
        <v>1.3</v>
      </c>
      <c r="F19" s="19">
        <v>1.1</v>
      </c>
      <c r="G19" s="19">
        <v>1.3</v>
      </c>
      <c r="H19" s="19">
        <v>1.3</v>
      </c>
      <c r="I19" s="20">
        <f t="shared" si="0"/>
        <v>0</v>
      </c>
      <c r="J19" s="21">
        <v>1.3</v>
      </c>
      <c r="K19" s="20">
        <f t="shared" si="1"/>
        <v>0</v>
      </c>
      <c r="L19" s="21">
        <v>1.3</v>
      </c>
      <c r="M19" s="22">
        <f t="shared" si="2"/>
        <v>0</v>
      </c>
      <c r="N19" s="21">
        <v>1.3</v>
      </c>
      <c r="O19" s="20">
        <f t="shared" si="3"/>
        <v>0</v>
      </c>
      <c r="P19" s="21">
        <v>1.3</v>
      </c>
      <c r="Q19" s="22">
        <f t="shared" si="4"/>
        <v>0</v>
      </c>
    </row>
    <row r="20" spans="3:17" ht="9.75" customHeight="1">
      <c r="C20" s="19"/>
      <c r="D20" s="19"/>
      <c r="E20" s="19"/>
      <c r="F20" s="19"/>
      <c r="G20" s="19"/>
      <c r="H20" s="19"/>
      <c r="I20" s="15"/>
      <c r="J20" s="28"/>
      <c r="K20" s="15"/>
      <c r="L20" s="28"/>
      <c r="M20" s="15"/>
      <c r="N20" s="28"/>
      <c r="O20" s="15"/>
      <c r="P20" s="28"/>
      <c r="Q20" s="17"/>
    </row>
    <row r="21" spans="1:17" ht="15.75">
      <c r="A21" s="30" t="s">
        <v>32</v>
      </c>
      <c r="B21" s="18"/>
      <c r="C21" s="19">
        <f aca="true" t="shared" si="5" ref="C21:H21">SUM(C9:C20)</f>
        <v>4038.9</v>
      </c>
      <c r="D21" s="19">
        <f t="shared" si="5"/>
        <v>4267.200000000001</v>
      </c>
      <c r="E21" s="29">
        <f t="shared" si="5"/>
        <v>4463.7</v>
      </c>
      <c r="F21" s="29">
        <f t="shared" si="5"/>
        <v>4526.9000000000015</v>
      </c>
      <c r="G21" s="29">
        <f t="shared" si="5"/>
        <v>4744.800000000002</v>
      </c>
      <c r="H21" s="29">
        <f t="shared" si="5"/>
        <v>4776.100000000001</v>
      </c>
      <c r="I21" s="20">
        <f t="shared" si="0"/>
        <v>0.006596695329623853</v>
      </c>
      <c r="J21" s="31">
        <f>SUM(J9:J20)</f>
        <v>4935.3</v>
      </c>
      <c r="K21" s="32">
        <f t="shared" si="1"/>
        <v>0.03333263541383113</v>
      </c>
      <c r="L21" s="31">
        <f>SUM(L9:L20)</f>
        <v>5024.4</v>
      </c>
      <c r="M21" s="33">
        <f t="shared" si="2"/>
        <v>0.01805361376208122</v>
      </c>
      <c r="N21" s="31">
        <f>SUM(N9:N20)</f>
        <v>4798.799999999999</v>
      </c>
      <c r="O21" s="32">
        <f t="shared" si="3"/>
        <v>0.004752831808378801</v>
      </c>
      <c r="P21" s="31">
        <f>SUM(P9:P20)</f>
        <v>4993.599999999999</v>
      </c>
      <c r="Q21" s="33">
        <f t="shared" si="4"/>
        <v>0.04553924750319259</v>
      </c>
    </row>
    <row r="22" spans="2:17" ht="9.75" customHeight="1">
      <c r="B22" s="18"/>
      <c r="C22" s="19"/>
      <c r="D22" s="19"/>
      <c r="E22" s="19"/>
      <c r="F22" s="19"/>
      <c r="G22" s="19"/>
      <c r="H22" s="19"/>
      <c r="I22" s="20"/>
      <c r="J22" s="28"/>
      <c r="K22" s="20"/>
      <c r="L22" s="28"/>
      <c r="M22" s="20"/>
      <c r="N22" s="28"/>
      <c r="O22" s="20"/>
      <c r="P22" s="28"/>
      <c r="Q22" s="22"/>
    </row>
    <row r="23" spans="1:17" ht="17.25">
      <c r="A23" s="14" t="s">
        <v>33</v>
      </c>
      <c r="C23" s="19"/>
      <c r="D23" s="19"/>
      <c r="E23" s="19"/>
      <c r="F23" s="19"/>
      <c r="G23" s="19"/>
      <c r="H23" s="19"/>
      <c r="I23" s="15"/>
      <c r="J23" s="28"/>
      <c r="K23" s="15"/>
      <c r="L23" s="28"/>
      <c r="M23" s="15"/>
      <c r="N23" s="28"/>
      <c r="O23" s="15"/>
      <c r="P23" s="28"/>
      <c r="Q23" s="17"/>
    </row>
    <row r="24" spans="2:17" ht="15">
      <c r="B24" s="18" t="s">
        <v>34</v>
      </c>
      <c r="C24" s="19">
        <v>105</v>
      </c>
      <c r="D24" s="19">
        <v>104.4</v>
      </c>
      <c r="E24" s="19">
        <v>70.2</v>
      </c>
      <c r="F24" s="19">
        <v>49.7</v>
      </c>
      <c r="G24" s="19">
        <v>49.7</v>
      </c>
      <c r="H24" s="19">
        <v>47.2</v>
      </c>
      <c r="I24" s="20">
        <f>(H24-G24)/G24</f>
        <v>-0.05030181086519114</v>
      </c>
      <c r="J24" s="21">
        <v>48.5</v>
      </c>
      <c r="K24" s="20">
        <f>(J24-H24)/H24</f>
        <v>0.02754237288135587</v>
      </c>
      <c r="L24" s="21">
        <v>49.3</v>
      </c>
      <c r="M24" s="22">
        <f>(L24-J24)/J24</f>
        <v>0.016494845360824684</v>
      </c>
      <c r="N24" s="21">
        <v>47.8</v>
      </c>
      <c r="O24" s="20">
        <f>(N24-H24)/H24</f>
        <v>0.01271186440677954</v>
      </c>
      <c r="P24" s="21">
        <v>48.9</v>
      </c>
      <c r="Q24" s="22">
        <f>(P24-H24)/H24</f>
        <v>0.036016949152542284</v>
      </c>
    </row>
    <row r="25" spans="2:17" ht="15">
      <c r="B25" s="18" t="s">
        <v>35</v>
      </c>
      <c r="C25" s="19"/>
      <c r="D25" s="19"/>
      <c r="E25" s="19"/>
      <c r="F25" s="19"/>
      <c r="G25" s="19"/>
      <c r="H25" s="19"/>
      <c r="I25" s="15"/>
      <c r="J25" s="28"/>
      <c r="K25" s="15"/>
      <c r="L25" s="28"/>
      <c r="M25" s="15"/>
      <c r="N25" s="28"/>
      <c r="O25" s="15"/>
      <c r="P25" s="28"/>
      <c r="Q25" s="17"/>
    </row>
    <row r="26" spans="2:17" ht="15">
      <c r="B26" s="34" t="s">
        <v>36</v>
      </c>
      <c r="C26" s="19">
        <v>29</v>
      </c>
      <c r="D26" s="19">
        <v>28.8</v>
      </c>
      <c r="E26" s="19">
        <v>31</v>
      </c>
      <c r="F26" s="19">
        <v>32.3</v>
      </c>
      <c r="G26" s="19">
        <v>36</v>
      </c>
      <c r="H26" s="19">
        <v>37.5</v>
      </c>
      <c r="I26" s="20">
        <f aca="true" t="shared" si="6" ref="I26:I32">(H26-G26)/G26</f>
        <v>0.041666666666666664</v>
      </c>
      <c r="J26" s="21">
        <v>36</v>
      </c>
      <c r="K26" s="20">
        <f aca="true" t="shared" si="7" ref="K26:K32">(J26-H26)/H26</f>
        <v>-0.04</v>
      </c>
      <c r="L26" s="21">
        <v>37</v>
      </c>
      <c r="M26" s="22">
        <f aca="true" t="shared" si="8" ref="M26:M32">(L26-J26)/J26</f>
        <v>0.027777777777777776</v>
      </c>
      <c r="N26" s="21">
        <v>37</v>
      </c>
      <c r="O26" s="20">
        <f aca="true" t="shared" si="9" ref="O26:O32">(N26-H26)/H26</f>
        <v>-0.013333333333333334</v>
      </c>
      <c r="P26" s="21">
        <v>37</v>
      </c>
      <c r="Q26" s="22">
        <f aca="true" t="shared" si="10" ref="Q26:Q32">(P26-H26)/H26</f>
        <v>-0.013333333333333334</v>
      </c>
    </row>
    <row r="27" spans="2:17" ht="15">
      <c r="B27" s="35" t="s">
        <v>37</v>
      </c>
      <c r="C27" s="24">
        <v>9</v>
      </c>
      <c r="D27" s="24">
        <v>9</v>
      </c>
      <c r="E27" s="24">
        <v>9</v>
      </c>
      <c r="F27" s="24">
        <v>9</v>
      </c>
      <c r="G27" s="24">
        <v>9</v>
      </c>
      <c r="H27" s="24">
        <v>9</v>
      </c>
      <c r="I27" s="25">
        <f t="shared" si="6"/>
        <v>0</v>
      </c>
      <c r="J27" s="26">
        <v>9</v>
      </c>
      <c r="K27" s="25">
        <f t="shared" si="7"/>
        <v>0</v>
      </c>
      <c r="L27" s="26">
        <v>9</v>
      </c>
      <c r="M27" s="27">
        <f t="shared" si="8"/>
        <v>0</v>
      </c>
      <c r="N27" s="26">
        <v>9</v>
      </c>
      <c r="O27" s="25">
        <f t="shared" si="9"/>
        <v>0</v>
      </c>
      <c r="P27" s="26">
        <v>9</v>
      </c>
      <c r="Q27" s="27">
        <f t="shared" si="10"/>
        <v>0</v>
      </c>
    </row>
    <row r="28" spans="2:17" ht="15">
      <c r="B28" s="18" t="s">
        <v>38</v>
      </c>
      <c r="C28" s="19">
        <v>13.5</v>
      </c>
      <c r="D28" s="19">
        <v>17.9</v>
      </c>
      <c r="E28" s="19">
        <v>30.6</v>
      </c>
      <c r="F28" s="19">
        <v>34.1</v>
      </c>
      <c r="G28" s="19">
        <v>26</v>
      </c>
      <c r="H28" s="19">
        <v>18.2</v>
      </c>
      <c r="I28" s="20">
        <f t="shared" si="6"/>
        <v>-0.30000000000000004</v>
      </c>
      <c r="J28" s="21">
        <v>20</v>
      </c>
      <c r="K28" s="20">
        <f t="shared" si="7"/>
        <v>0.09890109890109894</v>
      </c>
      <c r="L28" s="21">
        <v>14.5</v>
      </c>
      <c r="M28" s="22">
        <f t="shared" si="8"/>
        <v>-0.275</v>
      </c>
      <c r="N28" s="21">
        <v>18.3</v>
      </c>
      <c r="O28" s="20">
        <f t="shared" si="9"/>
        <v>0.005494505494505573</v>
      </c>
      <c r="P28" s="21">
        <v>40.1</v>
      </c>
      <c r="Q28" s="22">
        <f t="shared" si="10"/>
        <v>1.2032967032967035</v>
      </c>
    </row>
    <row r="29" spans="2:17" ht="15">
      <c r="B29" s="18" t="s">
        <v>39</v>
      </c>
      <c r="C29" s="19">
        <v>61.6</v>
      </c>
      <c r="D29" s="19">
        <v>63.6</v>
      </c>
      <c r="E29" s="19">
        <v>65.4</v>
      </c>
      <c r="F29" s="19">
        <v>58.3</v>
      </c>
      <c r="G29" s="19">
        <v>66.3</v>
      </c>
      <c r="H29" s="19">
        <v>72.5</v>
      </c>
      <c r="I29" s="20">
        <f t="shared" si="6"/>
        <v>0.0935143288084465</v>
      </c>
      <c r="J29" s="21">
        <v>65.7</v>
      </c>
      <c r="K29" s="20">
        <f t="shared" si="7"/>
        <v>-0.09379310344827582</v>
      </c>
      <c r="L29" s="21">
        <v>69</v>
      </c>
      <c r="M29" s="22">
        <f t="shared" si="8"/>
        <v>0.05022831050228306</v>
      </c>
      <c r="N29" s="21">
        <v>66.7</v>
      </c>
      <c r="O29" s="20">
        <f t="shared" si="9"/>
        <v>-0.07999999999999996</v>
      </c>
      <c r="P29" s="21">
        <v>70.6</v>
      </c>
      <c r="Q29" s="22">
        <f t="shared" si="10"/>
        <v>-0.026206896551724215</v>
      </c>
    </row>
    <row r="30" spans="2:17" ht="15">
      <c r="B30" s="23" t="s">
        <v>40</v>
      </c>
      <c r="C30" s="24">
        <v>40.1</v>
      </c>
      <c r="D30" s="24">
        <v>42.9</v>
      </c>
      <c r="E30" s="24">
        <v>42.9</v>
      </c>
      <c r="F30" s="24">
        <v>48.3</v>
      </c>
      <c r="G30" s="24">
        <v>52.3</v>
      </c>
      <c r="H30" s="24">
        <v>48.8</v>
      </c>
      <c r="I30" s="25">
        <f t="shared" si="6"/>
        <v>-0.06692160611854685</v>
      </c>
      <c r="J30" s="26">
        <v>56</v>
      </c>
      <c r="K30" s="25">
        <f t="shared" si="7"/>
        <v>0.14754098360655746</v>
      </c>
      <c r="L30" s="26">
        <v>53.3</v>
      </c>
      <c r="M30" s="27">
        <f t="shared" si="8"/>
        <v>-0.048214285714285765</v>
      </c>
      <c r="N30" s="26">
        <v>51</v>
      </c>
      <c r="O30" s="25">
        <f t="shared" si="9"/>
        <v>0.04508196721311482</v>
      </c>
      <c r="P30" s="26">
        <v>51.6</v>
      </c>
      <c r="Q30" s="27">
        <f t="shared" si="10"/>
        <v>0.05737704918032796</v>
      </c>
    </row>
    <row r="31" spans="2:17" ht="15">
      <c r="B31" s="18" t="s">
        <v>41</v>
      </c>
      <c r="C31" s="19">
        <v>49.5</v>
      </c>
      <c r="D31" s="19">
        <v>54</v>
      </c>
      <c r="E31" s="19">
        <v>58.1</v>
      </c>
      <c r="F31" s="19">
        <v>61.3</v>
      </c>
      <c r="G31" s="19">
        <v>52.7</v>
      </c>
      <c r="H31" s="19">
        <v>45.2</v>
      </c>
      <c r="I31" s="20">
        <f t="shared" si="6"/>
        <v>-0.14231499051233396</v>
      </c>
      <c r="J31" s="21">
        <v>44.8</v>
      </c>
      <c r="K31" s="20">
        <f t="shared" si="7"/>
        <v>-0.008849557522124019</v>
      </c>
      <c r="L31" s="21">
        <v>36.1</v>
      </c>
      <c r="M31" s="22">
        <f t="shared" si="8"/>
        <v>-0.1941964285714285</v>
      </c>
      <c r="N31" s="21">
        <v>42.4</v>
      </c>
      <c r="O31" s="20">
        <f t="shared" si="9"/>
        <v>-0.061946902654867346</v>
      </c>
      <c r="P31" s="21">
        <v>36.3</v>
      </c>
      <c r="Q31" s="22">
        <f t="shared" si="10"/>
        <v>-0.19690265486725675</v>
      </c>
    </row>
    <row r="32" spans="2:17" ht="15">
      <c r="B32" s="18" t="s">
        <v>42</v>
      </c>
      <c r="C32" s="19">
        <v>60</v>
      </c>
      <c r="D32" s="19">
        <v>60</v>
      </c>
      <c r="E32" s="19">
        <v>60</v>
      </c>
      <c r="F32" s="19">
        <v>60</v>
      </c>
      <c r="G32" s="19">
        <v>60</v>
      </c>
      <c r="H32" s="19">
        <v>60</v>
      </c>
      <c r="I32" s="20">
        <f t="shared" si="6"/>
        <v>0</v>
      </c>
      <c r="J32" s="21">
        <v>60</v>
      </c>
      <c r="K32" s="20">
        <f t="shared" si="7"/>
        <v>0</v>
      </c>
      <c r="L32" s="21">
        <v>60</v>
      </c>
      <c r="M32" s="22">
        <f t="shared" si="8"/>
        <v>0</v>
      </c>
      <c r="N32" s="21">
        <v>60</v>
      </c>
      <c r="O32" s="20">
        <f t="shared" si="9"/>
        <v>0</v>
      </c>
      <c r="P32" s="21">
        <v>60</v>
      </c>
      <c r="Q32" s="22">
        <f t="shared" si="10"/>
        <v>0</v>
      </c>
    </row>
    <row r="33" spans="3:17" ht="9.75" customHeight="1">
      <c r="C33" s="19"/>
      <c r="D33" s="19"/>
      <c r="E33" s="19"/>
      <c r="F33" s="19"/>
      <c r="G33" s="19"/>
      <c r="H33" s="19"/>
      <c r="I33" s="15"/>
      <c r="J33" s="28"/>
      <c r="K33" s="15"/>
      <c r="L33" s="28"/>
      <c r="M33" s="15"/>
      <c r="N33" s="28"/>
      <c r="O33" s="15"/>
      <c r="P33" s="28"/>
      <c r="Q33" s="17"/>
    </row>
    <row r="34" spans="1:17" ht="15.75">
      <c r="A34" s="30" t="s">
        <v>43</v>
      </c>
      <c r="B34" s="18"/>
      <c r="C34" s="19">
        <f aca="true" t="shared" si="11" ref="C34:H34">SUM(C24:C33)</f>
        <v>367.7</v>
      </c>
      <c r="D34" s="19">
        <f t="shared" si="11"/>
        <v>380.6</v>
      </c>
      <c r="E34" s="29">
        <f t="shared" si="11"/>
        <v>367.20000000000005</v>
      </c>
      <c r="F34" s="29">
        <f t="shared" si="11"/>
        <v>353</v>
      </c>
      <c r="G34" s="29">
        <f t="shared" si="11"/>
        <v>352</v>
      </c>
      <c r="H34" s="29">
        <f t="shared" si="11"/>
        <v>338.4</v>
      </c>
      <c r="I34" s="20">
        <f>(H34-G34)/G34</f>
        <v>-0.0386363636363637</v>
      </c>
      <c r="J34" s="31">
        <f>SUM(J24:J33)</f>
        <v>340</v>
      </c>
      <c r="K34" s="32">
        <f>(J34-H34)/H34</f>
        <v>0.004728132387706923</v>
      </c>
      <c r="L34" s="31">
        <f>SUM(L24:L33)</f>
        <v>328.20000000000005</v>
      </c>
      <c r="M34" s="33">
        <f>(L34-J34)/J34</f>
        <v>-0.034705882352941045</v>
      </c>
      <c r="N34" s="31">
        <f>SUM(N24:N33)</f>
        <v>332.2</v>
      </c>
      <c r="O34" s="32">
        <f>(N34-H34)/H34</f>
        <v>-0.018321513002364034</v>
      </c>
      <c r="P34" s="31">
        <f>SUM(P24:P33)</f>
        <v>353.5</v>
      </c>
      <c r="Q34" s="33">
        <f>(P34-H34)/H34</f>
        <v>0.04462174940898352</v>
      </c>
    </row>
    <row r="35" spans="3:17" ht="9.75" customHeight="1">
      <c r="C35" s="19"/>
      <c r="D35" s="19"/>
      <c r="E35" s="29"/>
      <c r="F35" s="29"/>
      <c r="G35" s="29"/>
      <c r="H35" s="29"/>
      <c r="I35" s="15"/>
      <c r="J35" s="28"/>
      <c r="K35" s="15"/>
      <c r="L35" s="28"/>
      <c r="M35" s="15"/>
      <c r="N35" s="28"/>
      <c r="O35" s="15"/>
      <c r="P35" s="28"/>
      <c r="Q35" s="17"/>
    </row>
    <row r="36" spans="1:17" ht="17.25">
      <c r="A36" s="36" t="s">
        <v>44</v>
      </c>
      <c r="B36" s="18"/>
      <c r="C36" s="37">
        <f aca="true" t="shared" si="12" ref="C36:H36">C21+C34</f>
        <v>4406.6</v>
      </c>
      <c r="D36" s="37">
        <f t="shared" si="12"/>
        <v>4647.800000000001</v>
      </c>
      <c r="E36" s="37">
        <f t="shared" si="12"/>
        <v>4830.9</v>
      </c>
      <c r="F36" s="37">
        <f t="shared" si="12"/>
        <v>4879.9000000000015</v>
      </c>
      <c r="G36" s="37">
        <f t="shared" si="12"/>
        <v>5096.800000000002</v>
      </c>
      <c r="H36" s="37">
        <f t="shared" si="12"/>
        <v>5114.500000000001</v>
      </c>
      <c r="I36" s="38">
        <f>(H36-G36)/G36</f>
        <v>0.00347276722649484</v>
      </c>
      <c r="J36" s="39">
        <f>J21+J34</f>
        <v>5275.3</v>
      </c>
      <c r="K36" s="40">
        <f>(J36-H36)/H36</f>
        <v>0.03144002346270393</v>
      </c>
      <c r="L36" s="39">
        <f>L21+L34</f>
        <v>5352.599999999999</v>
      </c>
      <c r="M36" s="33">
        <f>(L36-J36)/J36</f>
        <v>0.014653195078952717</v>
      </c>
      <c r="N36" s="39">
        <f>N21+N34</f>
        <v>5130.999999999999</v>
      </c>
      <c r="O36" s="40">
        <f>(N36-H36)/H36</f>
        <v>0.0032261218105383085</v>
      </c>
      <c r="P36" s="39">
        <f>P21+P34</f>
        <v>5347.099999999999</v>
      </c>
      <c r="Q36" s="33">
        <f>(P36-H36)/H36</f>
        <v>0.04547854140189628</v>
      </c>
    </row>
    <row r="37" spans="3:17" ht="9.75" customHeight="1">
      <c r="C37" s="19"/>
      <c r="D37" s="19"/>
      <c r="E37" s="19"/>
      <c r="F37" s="19"/>
      <c r="G37" s="19"/>
      <c r="H37" s="19"/>
      <c r="I37" s="15"/>
      <c r="J37" s="41"/>
      <c r="K37" s="15"/>
      <c r="L37" s="41"/>
      <c r="M37" s="15"/>
      <c r="N37" s="41"/>
      <c r="O37" s="15"/>
      <c r="P37" s="41"/>
      <c r="Q37" s="17"/>
    </row>
    <row r="38" spans="1:17" ht="15" customHeight="1">
      <c r="A38" s="30" t="s">
        <v>45</v>
      </c>
      <c r="C38" s="19"/>
      <c r="D38" s="19"/>
      <c r="E38" s="19"/>
      <c r="F38" s="19"/>
      <c r="G38" s="19"/>
      <c r="H38" s="19"/>
      <c r="I38" s="15"/>
      <c r="J38" s="28"/>
      <c r="K38" s="15"/>
      <c r="L38" s="28"/>
      <c r="M38" s="15"/>
      <c r="N38" s="28"/>
      <c r="O38" s="15"/>
      <c r="P38" s="28"/>
      <c r="Q38" s="17"/>
    </row>
    <row r="39" spans="2:17" ht="15">
      <c r="B39" s="1" t="s">
        <v>46</v>
      </c>
      <c r="C39" s="19">
        <v>38.3</v>
      </c>
      <c r="D39" s="19">
        <v>34.8</v>
      </c>
      <c r="E39" s="19">
        <v>34.2</v>
      </c>
      <c r="F39" s="19">
        <v>35.3</v>
      </c>
      <c r="G39" s="19">
        <v>37.1</v>
      </c>
      <c r="H39" s="19">
        <v>34.3</v>
      </c>
      <c r="I39" s="20">
        <f aca="true" t="shared" si="13" ref="I39:I44">(H39-G39)/G39</f>
        <v>-0.07547169811320766</v>
      </c>
      <c r="J39" s="28">
        <v>32.5</v>
      </c>
      <c r="K39" s="20">
        <f>(J39-H39)/H39</f>
        <v>-0.05247813411078709</v>
      </c>
      <c r="L39" s="28">
        <v>32.5</v>
      </c>
      <c r="M39" s="22">
        <f>(L39-J39)/J39</f>
        <v>0</v>
      </c>
      <c r="N39" s="28">
        <v>32.5</v>
      </c>
      <c r="O39" s="20">
        <f>(N39-H39)/H39</f>
        <v>-0.05247813411078709</v>
      </c>
      <c r="P39" s="28">
        <v>32.5</v>
      </c>
      <c r="Q39" s="22">
        <f>(P39-H39)/H39</f>
        <v>-0.05247813411078709</v>
      </c>
    </row>
    <row r="40" spans="2:17" ht="15">
      <c r="B40" s="1" t="s">
        <v>47</v>
      </c>
      <c r="C40" s="19">
        <v>4.9</v>
      </c>
      <c r="D40" s="19">
        <v>11.4</v>
      </c>
      <c r="E40" s="19">
        <v>5.9</v>
      </c>
      <c r="F40" s="19">
        <v>3.5</v>
      </c>
      <c r="G40" s="19">
        <v>4.5</v>
      </c>
      <c r="H40" s="19">
        <v>74.2</v>
      </c>
      <c r="I40" s="20">
        <f t="shared" si="13"/>
        <v>15.488888888888889</v>
      </c>
      <c r="J40" s="28">
        <v>69.8</v>
      </c>
      <c r="K40" s="20">
        <f>(J40-H40)/H40</f>
        <v>-0.05929919137466315</v>
      </c>
      <c r="L40" s="28">
        <v>5.2</v>
      </c>
      <c r="M40" s="22">
        <f>(L40-J40)/J40</f>
        <v>-0.9255014326647564</v>
      </c>
      <c r="N40" s="28">
        <v>70.7</v>
      </c>
      <c r="O40" s="20">
        <f>(N40-H40)/H40</f>
        <v>-0.04716981132075471</v>
      </c>
      <c r="P40" s="28">
        <v>22.6</v>
      </c>
      <c r="Q40" s="22">
        <f>(P40-H40)/H40</f>
        <v>-0.6954177897574124</v>
      </c>
    </row>
    <row r="41" spans="3:17" ht="9" customHeight="1">
      <c r="C41" s="19"/>
      <c r="D41" s="19"/>
      <c r="E41" s="19"/>
      <c r="F41" s="19"/>
      <c r="G41" s="19"/>
      <c r="H41" s="19"/>
      <c r="I41" s="15"/>
      <c r="J41" s="28"/>
      <c r="K41" s="15"/>
      <c r="L41" s="28"/>
      <c r="M41" s="15"/>
      <c r="N41" s="28"/>
      <c r="O41" s="15"/>
      <c r="P41" s="28"/>
      <c r="Q41" s="17"/>
    </row>
    <row r="42" spans="1:17" ht="15.75">
      <c r="A42" s="30" t="s">
        <v>48</v>
      </c>
      <c r="C42" s="19">
        <f aca="true" t="shared" si="14" ref="C42:H42">SUM(C39:C41)</f>
        <v>43.199999999999996</v>
      </c>
      <c r="D42" s="19">
        <f t="shared" si="14"/>
        <v>46.199999999999996</v>
      </c>
      <c r="E42" s="19">
        <f t="shared" si="14"/>
        <v>40.1</v>
      </c>
      <c r="F42" s="19">
        <f t="shared" si="14"/>
        <v>38.8</v>
      </c>
      <c r="G42" s="19">
        <f t="shared" si="14"/>
        <v>41.6</v>
      </c>
      <c r="H42" s="19">
        <f t="shared" si="14"/>
        <v>108.5</v>
      </c>
      <c r="I42" s="20">
        <f t="shared" si="13"/>
        <v>1.608173076923077</v>
      </c>
      <c r="J42" s="31">
        <f>SUM(J39:J41)</f>
        <v>102.3</v>
      </c>
      <c r="K42" s="32">
        <f>(J42-H42)/H42</f>
        <v>-0.05714285714285717</v>
      </c>
      <c r="L42" s="31">
        <f>SUM(L39:L41)</f>
        <v>37.7</v>
      </c>
      <c r="M42" s="33">
        <f>(L42-J42)/J42</f>
        <v>-0.6314760508308895</v>
      </c>
      <c r="N42" s="31">
        <f>SUM(N39:N41)</f>
        <v>103.2</v>
      </c>
      <c r="O42" s="32">
        <f>(N42-H42)/H42</f>
        <v>-0.04884792626728108</v>
      </c>
      <c r="P42" s="31">
        <f>SUM(P39:P41)</f>
        <v>55.1</v>
      </c>
      <c r="Q42" s="33">
        <f>(P42-H42)/H42</f>
        <v>-0.49216589861751153</v>
      </c>
    </row>
    <row r="43" spans="1:17" ht="17.25" customHeight="1">
      <c r="A43" s="30"/>
      <c r="C43" s="19"/>
      <c r="D43" s="19"/>
      <c r="E43" s="19"/>
      <c r="F43" s="19"/>
      <c r="G43" s="19"/>
      <c r="H43" s="19"/>
      <c r="I43" s="15"/>
      <c r="J43" s="28"/>
      <c r="K43" s="15"/>
      <c r="L43" s="28"/>
      <c r="M43" s="15"/>
      <c r="N43" s="28"/>
      <c r="O43" s="15"/>
      <c r="P43" s="28"/>
      <c r="Q43" s="17"/>
    </row>
    <row r="44" spans="1:17" ht="17.25">
      <c r="A44" s="14" t="s">
        <v>49</v>
      </c>
      <c r="C44" s="19">
        <f aca="true" t="shared" si="15" ref="C44:H44">C36+C42</f>
        <v>4449.8</v>
      </c>
      <c r="D44" s="19">
        <f t="shared" si="15"/>
        <v>4694.000000000001</v>
      </c>
      <c r="E44" s="19">
        <f t="shared" si="15"/>
        <v>4871</v>
      </c>
      <c r="F44" s="19">
        <f t="shared" si="15"/>
        <v>4918.700000000002</v>
      </c>
      <c r="G44" s="19">
        <f t="shared" si="15"/>
        <v>5138.400000000002</v>
      </c>
      <c r="H44" s="19">
        <f t="shared" si="15"/>
        <v>5223.000000000001</v>
      </c>
      <c r="I44" s="20">
        <f t="shared" si="13"/>
        <v>0.016464269033161782</v>
      </c>
      <c r="J44" s="31">
        <f>J36+J42</f>
        <v>5377.6</v>
      </c>
      <c r="K44" s="32">
        <f>(J44-H44)/H44</f>
        <v>0.029599846831322885</v>
      </c>
      <c r="L44" s="31">
        <f>L36+L42</f>
        <v>5390.299999999999</v>
      </c>
      <c r="M44" s="33">
        <f>(L44-J44)/J44</f>
        <v>0.0023616483189524895</v>
      </c>
      <c r="N44" s="31">
        <f>N36+N42</f>
        <v>5234.199999999999</v>
      </c>
      <c r="O44" s="32">
        <f>(N44-H44)/H44</f>
        <v>0.00214436147807735</v>
      </c>
      <c r="P44" s="31">
        <f>P36+P42</f>
        <v>5402.2</v>
      </c>
      <c r="Q44" s="33">
        <f>(P44-H44)/H44</f>
        <v>0.03430978364924352</v>
      </c>
    </row>
    <row r="45" spans="1:17" ht="9" customHeight="1">
      <c r="A45" s="30"/>
      <c r="C45" s="19"/>
      <c r="D45" s="19"/>
      <c r="E45" s="19"/>
      <c r="F45" s="19"/>
      <c r="G45" s="19"/>
      <c r="H45" s="19"/>
      <c r="I45" s="15"/>
      <c r="J45" s="28"/>
      <c r="K45" s="15"/>
      <c r="L45" s="28"/>
      <c r="M45" s="15"/>
      <c r="N45" s="28"/>
      <c r="O45" s="15"/>
      <c r="P45" s="28"/>
      <c r="Q45" s="17"/>
    </row>
    <row r="46" spans="1:17" ht="15">
      <c r="A46" s="1" t="s">
        <v>54</v>
      </c>
      <c r="B46" s="42"/>
      <c r="C46" s="19">
        <v>-382.1</v>
      </c>
      <c r="D46" s="19">
        <v>-391.9</v>
      </c>
      <c r="E46" s="19">
        <v>-455.1</v>
      </c>
      <c r="F46" s="19">
        <v>-510.6</v>
      </c>
      <c r="G46" s="19">
        <v>-520.2</v>
      </c>
      <c r="H46" s="19">
        <v>-549.1</v>
      </c>
      <c r="I46" s="20">
        <f>(H46-G46)/G46</f>
        <v>0.055555555555555504</v>
      </c>
      <c r="J46" s="21">
        <v>-532.5</v>
      </c>
      <c r="K46" s="20">
        <f>(J46-H46)/H46</f>
        <v>-0.030231287561464253</v>
      </c>
      <c r="L46" s="21">
        <v>-565</v>
      </c>
      <c r="M46" s="22">
        <f>(L46-J46)/J46</f>
        <v>0.06103286384976526</v>
      </c>
      <c r="N46" s="21">
        <v>-554.1</v>
      </c>
      <c r="O46" s="20">
        <f>(N46-H46)/H46</f>
        <v>0.009105809506465124</v>
      </c>
      <c r="P46" s="21">
        <v>-555.6</v>
      </c>
      <c r="Q46" s="22">
        <f>(P46-H46)/H46</f>
        <v>0.011837552358404661</v>
      </c>
    </row>
    <row r="47" spans="10:17" ht="9.75" customHeight="1">
      <c r="J47" s="43"/>
      <c r="K47" s="15"/>
      <c r="L47" s="43"/>
      <c r="M47" s="15"/>
      <c r="N47" s="43"/>
      <c r="O47" s="15"/>
      <c r="P47" s="43"/>
      <c r="Q47" s="17"/>
    </row>
    <row r="48" spans="1:17" ht="16.5" thickBot="1">
      <c r="A48" s="30" t="s">
        <v>50</v>
      </c>
      <c r="B48" s="42"/>
      <c r="C48" s="19">
        <f aca="true" t="shared" si="16" ref="C48:H48">C44+C46</f>
        <v>4067.7000000000003</v>
      </c>
      <c r="D48" s="19">
        <f t="shared" si="16"/>
        <v>4302.100000000001</v>
      </c>
      <c r="E48" s="19">
        <f t="shared" si="16"/>
        <v>4415.9</v>
      </c>
      <c r="F48" s="19">
        <f t="shared" si="16"/>
        <v>4408.100000000001</v>
      </c>
      <c r="G48" s="19">
        <f t="shared" si="16"/>
        <v>4618.200000000003</v>
      </c>
      <c r="H48" s="19">
        <f t="shared" si="16"/>
        <v>4673.900000000001</v>
      </c>
      <c r="I48" s="20">
        <f>(H48-G48)/G48</f>
        <v>0.012060976137888781</v>
      </c>
      <c r="J48" s="44">
        <f>J44+J46</f>
        <v>4845.1</v>
      </c>
      <c r="K48" s="45">
        <f>(J48-H48)/H48</f>
        <v>0.03662893942959836</v>
      </c>
      <c r="L48" s="44">
        <f>L44+L46</f>
        <v>4825.299999999999</v>
      </c>
      <c r="M48" s="46">
        <f>(L48-J48)/J48</f>
        <v>-0.004086602959691459</v>
      </c>
      <c r="N48" s="44">
        <f>N44+N46</f>
        <v>4680.0999999999985</v>
      </c>
      <c r="O48" s="45">
        <f>(N48-H48)/H48</f>
        <v>0.0013265153298097944</v>
      </c>
      <c r="P48" s="44">
        <f>P44+P46</f>
        <v>4846.599999999999</v>
      </c>
      <c r="Q48" s="46">
        <f>(P48-H48)/H48</f>
        <v>0.03694987055777806</v>
      </c>
    </row>
    <row r="49" spans="10:17" ht="9.75" customHeight="1" thickTop="1">
      <c r="J49" s="15"/>
      <c r="K49" s="15"/>
      <c r="L49" s="16"/>
      <c r="M49" s="15"/>
      <c r="N49" s="15"/>
      <c r="O49" s="15"/>
      <c r="P49" s="16"/>
      <c r="Q49" s="55"/>
    </row>
    <row r="50" spans="1:17" ht="15.75" thickBot="1">
      <c r="A50" s="42" t="s">
        <v>51</v>
      </c>
      <c r="J50" s="15"/>
      <c r="K50" s="15"/>
      <c r="L50" s="16"/>
      <c r="M50" s="15"/>
      <c r="N50" s="15"/>
      <c r="O50" s="15"/>
      <c r="P50" s="16"/>
      <c r="Q50" s="56"/>
    </row>
    <row r="51" spans="2:17" ht="15.75" thickBot="1">
      <c r="B51" s="42" t="s">
        <v>56</v>
      </c>
      <c r="C51" s="15">
        <v>46.6</v>
      </c>
      <c r="D51" s="15">
        <v>69.6</v>
      </c>
      <c r="E51" s="15">
        <v>85.1</v>
      </c>
      <c r="F51" s="15">
        <v>103.4</v>
      </c>
      <c r="G51" s="15">
        <v>123.9</v>
      </c>
      <c r="H51" s="15">
        <v>131.4</v>
      </c>
      <c r="I51" s="20">
        <f>(H51-G51)/G51</f>
        <v>0.06053268765133172</v>
      </c>
      <c r="J51" s="47">
        <v>134.3</v>
      </c>
      <c r="K51" s="48">
        <f>(J51-H51)/H51</f>
        <v>0.022070015220700196</v>
      </c>
      <c r="L51" s="50">
        <v>140</v>
      </c>
      <c r="M51" s="49">
        <f>(L51-J51)/J51</f>
        <v>0.04244229337304533</v>
      </c>
      <c r="N51" s="47">
        <v>130.5</v>
      </c>
      <c r="O51" s="48">
        <f>(N51-H51)/H51</f>
        <v>-0.006849315068493194</v>
      </c>
      <c r="P51" s="50">
        <v>137.2</v>
      </c>
      <c r="Q51" s="49">
        <f>(P51-H51)/H51</f>
        <v>0.04414003044140017</v>
      </c>
    </row>
    <row r="53" spans="1:17" ht="15">
      <c r="A53" s="42" t="s">
        <v>52</v>
      </c>
      <c r="E53" s="57"/>
      <c r="F53" s="58"/>
      <c r="G53" s="59" t="s">
        <v>57</v>
      </c>
      <c r="H53" s="58"/>
      <c r="I53" s="58"/>
      <c r="J53" s="58"/>
      <c r="K53" s="58"/>
      <c r="L53" s="58"/>
      <c r="M53" s="58"/>
      <c r="N53" s="58"/>
      <c r="O53" s="58"/>
      <c r="P53" s="58"/>
      <c r="Q53" s="60"/>
    </row>
    <row r="54" spans="1:17" ht="15">
      <c r="A54" s="42" t="s">
        <v>55</v>
      </c>
      <c r="E54" s="61"/>
      <c r="F54" s="62"/>
      <c r="G54" s="63" t="s">
        <v>58</v>
      </c>
      <c r="H54" s="53">
        <v>15</v>
      </c>
      <c r="I54" s="15"/>
      <c r="J54" s="15"/>
      <c r="K54" s="15"/>
      <c r="L54" s="53">
        <v>15</v>
      </c>
      <c r="M54" s="53"/>
      <c r="N54" s="53"/>
      <c r="O54" s="53"/>
      <c r="P54" s="53">
        <v>15</v>
      </c>
      <c r="Q54" s="64"/>
    </row>
    <row r="55" spans="5:17" ht="15">
      <c r="E55" s="65"/>
      <c r="F55" s="66"/>
      <c r="G55" s="63" t="s">
        <v>59</v>
      </c>
      <c r="H55" s="53">
        <v>5</v>
      </c>
      <c r="I55" s="15"/>
      <c r="J55" s="15"/>
      <c r="K55" s="15"/>
      <c r="L55" s="53">
        <v>5</v>
      </c>
      <c r="M55" s="53"/>
      <c r="N55" s="53"/>
      <c r="O55" s="53"/>
      <c r="P55" s="53">
        <v>5</v>
      </c>
      <c r="Q55" s="64"/>
    </row>
    <row r="56" spans="5:17" ht="15">
      <c r="E56" s="65"/>
      <c r="F56" s="66"/>
      <c r="G56" s="63" t="s">
        <v>60</v>
      </c>
      <c r="H56" s="53">
        <v>0</v>
      </c>
      <c r="I56" s="15"/>
      <c r="J56" s="15"/>
      <c r="K56" s="15"/>
      <c r="L56" s="53">
        <v>80</v>
      </c>
      <c r="M56" s="53"/>
      <c r="N56" s="53"/>
      <c r="O56" s="53"/>
      <c r="P56" s="53">
        <v>80</v>
      </c>
      <c r="Q56" s="64"/>
    </row>
    <row r="57" spans="5:17" ht="15">
      <c r="E57" s="65"/>
      <c r="F57" s="66"/>
      <c r="G57" s="63" t="s">
        <v>61</v>
      </c>
      <c r="H57" s="54">
        <v>111.4</v>
      </c>
      <c r="I57" s="15"/>
      <c r="J57" s="15"/>
      <c r="K57" s="15"/>
      <c r="L57" s="54">
        <v>40</v>
      </c>
      <c r="M57" s="53"/>
      <c r="N57" s="53"/>
      <c r="O57" s="53"/>
      <c r="P57" s="52">
        <v>37.2</v>
      </c>
      <c r="Q57" s="64"/>
    </row>
    <row r="58" spans="5:17" ht="15">
      <c r="E58" s="67"/>
      <c r="F58" s="68"/>
      <c r="G58" s="69" t="s">
        <v>62</v>
      </c>
      <c r="H58" s="52">
        <f>SUM(H54:H57)</f>
        <v>131.4</v>
      </c>
      <c r="I58" s="70"/>
      <c r="J58" s="70"/>
      <c r="K58" s="70"/>
      <c r="L58" s="52">
        <f>SUM(L54:L57)</f>
        <v>140</v>
      </c>
      <c r="M58" s="52"/>
      <c r="N58" s="52"/>
      <c r="O58" s="52"/>
      <c r="P58" s="52">
        <f>SUM(P54:P57)</f>
        <v>137.2</v>
      </c>
      <c r="Q58" s="71"/>
    </row>
    <row r="59" spans="5:17" ht="15">
      <c r="E59"/>
      <c r="F59"/>
      <c r="L59" s="51"/>
      <c r="M59" s="51"/>
      <c r="N59" s="51"/>
      <c r="O59" s="51"/>
      <c r="P59" s="51"/>
      <c r="Q59" s="51"/>
    </row>
  </sheetData>
  <mergeCells count="3">
    <mergeCell ref="A1:Q1"/>
    <mergeCell ref="A2:Q2"/>
    <mergeCell ref="A3:Q3"/>
  </mergeCells>
  <printOptions horizontalCentered="1"/>
  <pageMargins left="0" right="0" top="0.25" bottom="0.25" header="0.5" footer="0.5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Management</dc:creator>
  <cp:keywords/>
  <dc:description/>
  <cp:lastModifiedBy>molly Ramsey</cp:lastModifiedBy>
  <cp:lastPrinted>2001-09-06T18:53:54Z</cp:lastPrinted>
  <dcterms:created xsi:type="dcterms:W3CDTF">2001-03-22T19:26:38Z</dcterms:created>
  <dcterms:modified xsi:type="dcterms:W3CDTF">2001-09-10T14:34:47Z</dcterms:modified>
  <cp:category/>
  <cp:version/>
  <cp:contentType/>
  <cp:contentStatus/>
</cp:coreProperties>
</file>